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F41" revisionsPassword="B5B1" lockStructure="1" lockRevision="1"/>
  <bookViews>
    <workbookView xWindow="3675" yWindow="-45" windowWidth="17910" windowHeight="10065" tabRatio="851"/>
  </bookViews>
  <sheets>
    <sheet name="Ld" sheetId="1" r:id="rId1"/>
    <sheet name="Ldh" sheetId="2" r:id="rId2"/>
    <sheet name="OverLap" sheetId="3" r:id="rId3"/>
    <sheet name="Ldc" sheetId="4" r:id="rId4"/>
  </sheets>
  <definedNames>
    <definedName name="Z_DF4F1C81_03E5_441C_9D27_3CFB72068A5C_.wvu.Cols" localSheetId="0" hidden="1">Ld!$O:$XFD</definedName>
    <definedName name="Z_DF4F1C81_03E5_441C_9D27_3CFB72068A5C_.wvu.Cols" localSheetId="3" hidden="1">Ldc!$M:$XFD</definedName>
    <definedName name="Z_DF4F1C81_03E5_441C_9D27_3CFB72068A5C_.wvu.Cols" localSheetId="1" hidden="1">Ldh!$O:$XFD</definedName>
    <definedName name="Z_DF4F1C81_03E5_441C_9D27_3CFB72068A5C_.wvu.Cols" localSheetId="2" hidden="1">OverLap!$O:$XFD</definedName>
    <definedName name="Z_DF4F1C81_03E5_441C_9D27_3CFB72068A5C_.wvu.Rows" localSheetId="0" hidden="1">Ld!$65:$1048576,Ld!$63:$64</definedName>
    <definedName name="Z_DF4F1C81_03E5_441C_9D27_3CFB72068A5C_.wvu.Rows" localSheetId="3" hidden="1">Ldc!$51:$1048576</definedName>
    <definedName name="Z_DF4F1C81_03E5_441C_9D27_3CFB72068A5C_.wvu.Rows" localSheetId="1" hidden="1">Ldh!$67:$1048576</definedName>
    <definedName name="Z_DF4F1C81_03E5_441C_9D27_3CFB72068A5C_.wvu.Rows" localSheetId="2" hidden="1">OverLap!$61:$1048576</definedName>
  </definedNames>
  <calcPr calcId="145621"/>
  <customWorkbookViews>
    <customWorkbookView name="Admin - Personal View" guid="{DF4F1C81-03E5-441C-9D27-3CFB72068A5C}" mergeInterval="0" personalView="1" maximized="1" windowWidth="1436" windowHeight="675" tabRatio="851" activeSheetId="1"/>
  </customWorkbookViews>
</workbook>
</file>

<file path=xl/calcChain.xml><?xml version="1.0" encoding="utf-8"?>
<calcChain xmlns="http://schemas.openxmlformats.org/spreadsheetml/2006/main">
  <c r="F37" i="4" l="1"/>
  <c r="F38" i="4"/>
  <c r="F39" i="4"/>
  <c r="F40" i="4"/>
  <c r="F41" i="4"/>
  <c r="F42" i="4"/>
  <c r="F43" i="4"/>
  <c r="F44" i="4"/>
  <c r="F45" i="4"/>
  <c r="F46" i="4"/>
  <c r="F47" i="4"/>
  <c r="F48" i="4"/>
  <c r="C4" i="4" l="1"/>
  <c r="C5" i="4"/>
  <c r="C6" i="4"/>
  <c r="C7" i="4"/>
  <c r="C8" i="4"/>
  <c r="C9" i="4"/>
  <c r="C10" i="4"/>
  <c r="C11" i="4"/>
  <c r="C12" i="4"/>
  <c r="C13" i="4"/>
  <c r="C14" i="4"/>
  <c r="C15" i="4"/>
  <c r="F34" i="4"/>
  <c r="F35" i="4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G57" i="3"/>
  <c r="I57" i="3" s="1"/>
  <c r="G56" i="3"/>
  <c r="I56" i="3" s="1"/>
  <c r="G55" i="3"/>
  <c r="I55" i="3" s="1"/>
  <c r="G54" i="3"/>
  <c r="I54" i="3" s="1"/>
  <c r="G53" i="3"/>
  <c r="I53" i="3" s="1"/>
  <c r="G52" i="3"/>
  <c r="I52" i="3" s="1"/>
  <c r="G51" i="3"/>
  <c r="I51" i="3" s="1"/>
  <c r="G50" i="3"/>
  <c r="I50" i="3" s="1"/>
  <c r="G49" i="3"/>
  <c r="I49" i="3" s="1"/>
  <c r="G48" i="3"/>
  <c r="I48" i="3" s="1"/>
  <c r="G47" i="3"/>
  <c r="I47" i="3" s="1"/>
  <c r="G46" i="3"/>
  <c r="I46" i="3" s="1"/>
  <c r="I40" i="3"/>
  <c r="H40" i="3"/>
  <c r="I39" i="3"/>
  <c r="H39" i="3"/>
  <c r="E46" i="2"/>
  <c r="E47" i="2"/>
  <c r="E53" i="2"/>
  <c r="D4" i="2" s="1"/>
  <c r="E64" i="2"/>
  <c r="D15" i="2" s="1"/>
  <c r="E63" i="2"/>
  <c r="D14" i="2" s="1"/>
  <c r="E62" i="2"/>
  <c r="D13" i="2" s="1"/>
  <c r="E61" i="2"/>
  <c r="D12" i="2" s="1"/>
  <c r="E60" i="2"/>
  <c r="D11" i="2" s="1"/>
  <c r="E59" i="2"/>
  <c r="D10" i="2" s="1"/>
  <c r="E58" i="2"/>
  <c r="D9" i="2" s="1"/>
  <c r="E57" i="2"/>
  <c r="D8" i="2" s="1"/>
  <c r="E56" i="2"/>
  <c r="D7" i="2" s="1"/>
  <c r="E55" i="2"/>
  <c r="D6" i="2" s="1"/>
  <c r="E54" i="2"/>
  <c r="D5" i="2" s="1"/>
  <c r="I42" i="1"/>
  <c r="I49" i="1" s="1"/>
  <c r="D4" i="1" s="1"/>
  <c r="I43" i="1"/>
  <c r="H42" i="1"/>
  <c r="H49" i="1" s="1"/>
  <c r="C4" i="1" s="1"/>
  <c r="H43" i="1"/>
  <c r="G60" i="1"/>
  <c r="G59" i="1"/>
  <c r="G58" i="1"/>
  <c r="G57" i="1"/>
  <c r="G56" i="1"/>
  <c r="G55" i="1"/>
  <c r="G54" i="1"/>
  <c r="G53" i="1"/>
  <c r="G52" i="1"/>
  <c r="G51" i="1"/>
  <c r="G50" i="1"/>
  <c r="G49" i="1"/>
  <c r="H56" i="3" l="1"/>
  <c r="H55" i="3"/>
  <c r="H54" i="3"/>
  <c r="H53" i="3"/>
  <c r="H52" i="3"/>
  <c r="H51" i="3"/>
  <c r="H50" i="3"/>
  <c r="H49" i="3"/>
  <c r="H48" i="3"/>
  <c r="H47" i="3"/>
  <c r="H46" i="3"/>
  <c r="H57" i="3"/>
  <c r="C15" i="2"/>
  <c r="C14" i="2"/>
  <c r="C13" i="2"/>
  <c r="C12" i="2"/>
  <c r="C11" i="2"/>
  <c r="C10" i="2"/>
  <c r="C9" i="2"/>
  <c r="C8" i="2"/>
  <c r="C7" i="2"/>
  <c r="C6" i="2"/>
  <c r="C5" i="2"/>
  <c r="C4" i="2"/>
  <c r="I60" i="1"/>
  <c r="D15" i="1" s="1"/>
  <c r="H60" i="1"/>
  <c r="C15" i="1" s="1"/>
  <c r="H50" i="1"/>
  <c r="C5" i="1" s="1"/>
  <c r="H51" i="1"/>
  <c r="C6" i="1" s="1"/>
  <c r="H52" i="1"/>
  <c r="C7" i="1" s="1"/>
  <c r="H53" i="1"/>
  <c r="C8" i="1" s="1"/>
  <c r="H54" i="1"/>
  <c r="C9" i="1" s="1"/>
  <c r="H55" i="1"/>
  <c r="C10" i="1" s="1"/>
  <c r="H56" i="1"/>
  <c r="C11" i="1" s="1"/>
  <c r="H57" i="1"/>
  <c r="C12" i="1" s="1"/>
  <c r="H58" i="1"/>
  <c r="C13" i="1" s="1"/>
  <c r="H59" i="1"/>
  <c r="C14" i="1" s="1"/>
  <c r="I50" i="1"/>
  <c r="D5" i="1" s="1"/>
  <c r="I51" i="1"/>
  <c r="D6" i="1" s="1"/>
  <c r="I52" i="1"/>
  <c r="D7" i="1" s="1"/>
  <c r="I53" i="1"/>
  <c r="D8" i="1" s="1"/>
  <c r="I54" i="1"/>
  <c r="D9" i="1" s="1"/>
  <c r="I55" i="1"/>
  <c r="D10" i="1" s="1"/>
  <c r="I56" i="1"/>
  <c r="D11" i="1" s="1"/>
  <c r="I57" i="1"/>
  <c r="D12" i="1" s="1"/>
  <c r="I58" i="1"/>
  <c r="D13" i="1" s="1"/>
  <c r="I59" i="1"/>
  <c r="D14" i="1" s="1"/>
  <c r="E10" i="1" l="1"/>
  <c r="E4" i="3" l="1"/>
  <c r="E5" i="3"/>
  <c r="E6" i="3"/>
  <c r="E7" i="3"/>
  <c r="E8" i="3"/>
  <c r="E9" i="3"/>
  <c r="E10" i="3"/>
  <c r="E11" i="3"/>
  <c r="E12" i="3"/>
  <c r="E13" i="3"/>
  <c r="E14" i="3"/>
  <c r="E15" i="3"/>
  <c r="E5" i="1"/>
  <c r="E6" i="1"/>
  <c r="E7" i="1"/>
  <c r="E8" i="1"/>
  <c r="E9" i="1"/>
  <c r="E11" i="1"/>
  <c r="E12" i="1"/>
  <c r="E13" i="1"/>
  <c r="E14" i="1"/>
  <c r="E15" i="1"/>
  <c r="E4" i="1"/>
</calcChain>
</file>

<file path=xl/comments1.xml><?xml version="1.0" encoding="utf-8"?>
<comments xmlns="http://schemas.openxmlformats.org/spreadsheetml/2006/main">
  <authors>
    <author>Admin</author>
  </authors>
  <commentList>
    <comment ref="I44" authorId="0" guid="{8A51744D-44E4-456D-89F9-DA118078A025}">
      <text>
        <r>
          <rPr>
            <b/>
            <sz val="9"/>
            <color indexed="81"/>
            <rFont val="Tahoma"/>
            <family val="2"/>
          </rPr>
          <t>برای میلگردهای افقی که حداقل 30 سانتیمتر بتن تازه زیر آن است.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7" authorId="0" guid="{6A9F9E13-CB95-452B-A4D7-C0CD69156556}">
      <text>
        <r>
          <rPr>
            <sz val="9"/>
            <color indexed="81"/>
            <rFont val="Tahoma"/>
          </rPr>
          <t xml:space="preserve">
</t>
        </r>
      </text>
    </comment>
    <comment ref="H48" authorId="0" guid="{B0774E1F-7729-4580-AA78-BD4E8789A7D4}">
      <text>
        <r>
          <rPr>
            <b/>
            <sz val="9"/>
            <color indexed="81"/>
            <rFont val="Tahoma"/>
            <family val="2"/>
          </rPr>
          <t>طول گیرایی میلگرد های کششی مستقیم ستون‌ها و دیوارها و تحتانی تیرها و فونداسیون‌ها ( میلیمتر )</t>
        </r>
      </text>
    </comment>
    <comment ref="I48" authorId="0" guid="{539D0EFF-9C06-4262-9746-F942754056A5}">
      <text>
        <r>
          <rPr>
            <b/>
            <sz val="9"/>
            <color indexed="81"/>
            <rFont val="Tahoma"/>
            <family val="2"/>
          </rPr>
          <t>طول گیرایی میلگرد های کششی مستقیم فوقانی فونداسیون‌ها و تیرها ( میلیمتر 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48" authorId="0" guid="{B6BF9069-EACE-48A8-9298-E5069CD1D896}">
      <text>
        <r>
          <rPr>
            <b/>
            <sz val="9"/>
            <color indexed="81"/>
            <rFont val="Tahoma"/>
            <family val="2"/>
          </rPr>
          <t>در صورتی که حداقل پوشش بتن روی آرماتور با خم 90 و 180 درجه بترتیب 5 و 6.5 سانت باشد.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I41" authorId="0" guid="{DF6F2800-315B-4356-9E63-69D53CB4C9CA}">
      <text>
        <r>
          <rPr>
            <b/>
            <sz val="9"/>
            <color indexed="81"/>
            <rFont val="Tahoma"/>
            <family val="2"/>
          </rPr>
          <t>برای میلگردهای افقی که حداقل 30 سانتیمتر بتن تازه زیر آن است.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<sst xmlns="http://schemas.openxmlformats.org/spreadsheetml/2006/main" count="111" uniqueCount="41">
  <si>
    <t>(c+ktr)/db=</t>
  </si>
  <si>
    <t>diam</t>
  </si>
  <si>
    <t>f'c(Mpa)=</t>
  </si>
  <si>
    <t>fy(Mpa)=</t>
  </si>
  <si>
    <t>𝛼=</t>
  </si>
  <si>
    <t>𝛽=</t>
  </si>
  <si>
    <t>𝛾=</t>
  </si>
  <si>
    <r>
      <t>L</t>
    </r>
    <r>
      <rPr>
        <b/>
        <vertAlign val="subscript"/>
        <sz val="12"/>
        <color theme="1"/>
        <rFont val="Cambria"/>
        <family val="1"/>
        <scheme val="major"/>
      </rPr>
      <t>d</t>
    </r>
  </si>
  <si>
    <r>
      <t>L</t>
    </r>
    <r>
      <rPr>
        <b/>
        <vertAlign val="subscript"/>
        <sz val="12"/>
        <color theme="1"/>
        <rFont val="Cambria"/>
        <family val="1"/>
        <scheme val="major"/>
      </rPr>
      <t>dh</t>
    </r>
  </si>
  <si>
    <t>k1=</t>
  </si>
  <si>
    <t>k2=</t>
  </si>
  <si>
    <t>𝜆=</t>
  </si>
  <si>
    <r>
      <t>1.3L</t>
    </r>
    <r>
      <rPr>
        <b/>
        <vertAlign val="subscript"/>
        <sz val="12"/>
        <color theme="1"/>
        <rFont val="Cambria"/>
        <family val="1"/>
        <scheme val="major"/>
      </rPr>
      <t>d</t>
    </r>
  </si>
  <si>
    <r>
      <t xml:space="preserve">طول مهاری میلگرد مستقیم </t>
    </r>
    <r>
      <rPr>
        <b/>
        <sz val="16"/>
        <color theme="1"/>
        <rFont val="Cambria"/>
        <family val="1"/>
        <scheme val="major"/>
      </rPr>
      <t>Ld</t>
    </r>
  </si>
  <si>
    <t>No.</t>
  </si>
  <si>
    <t>diam
(mm)</t>
  </si>
  <si>
    <t>تیرها و فونداسیون ها</t>
  </si>
  <si>
    <t>ستون‌ها و دیوارها</t>
  </si>
  <si>
    <t xml:space="preserve">آرماتور تحتانی </t>
  </si>
  <si>
    <t>آرماتور فوقانی</t>
  </si>
  <si>
    <t>طول مهاری میلگرد قلابدار Ldh 
و کمترین بعد ستون</t>
  </si>
  <si>
    <t xml:space="preserve">Ldh
(cm) </t>
  </si>
  <si>
    <t xml:space="preserve">کمترین بعد ستون </t>
  </si>
  <si>
    <t>طول همپوشانی میلگردها (OverLap)</t>
  </si>
  <si>
    <t>f'c(MPa)=</t>
  </si>
  <si>
    <t>fy(MPa)=</t>
  </si>
  <si>
    <t>𝚽6</t>
  </si>
  <si>
    <t>𝚽8</t>
  </si>
  <si>
    <t>𝚽10</t>
  </si>
  <si>
    <t>𝚽12</t>
  </si>
  <si>
    <t>𝚽14</t>
  </si>
  <si>
    <t>𝚽16</t>
  </si>
  <si>
    <t>𝚽18</t>
  </si>
  <si>
    <t>𝚽20</t>
  </si>
  <si>
    <t>𝚽22</t>
  </si>
  <si>
    <t>𝚽25</t>
  </si>
  <si>
    <t>𝚽28</t>
  </si>
  <si>
    <t>𝚽32</t>
  </si>
  <si>
    <r>
      <t>L</t>
    </r>
    <r>
      <rPr>
        <b/>
        <vertAlign val="subscript"/>
        <sz val="12"/>
        <color theme="1"/>
        <rFont val="Cambria"/>
        <family val="1"/>
        <scheme val="major"/>
      </rPr>
      <t>dc</t>
    </r>
  </si>
  <si>
    <t>Ldc</t>
  </si>
  <si>
    <t>طول گیرایی میلگردهای فشاری (Ldc)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</si>
</sst>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</font>
    <font>
      <b/>
      <sz val="12"/>
      <color theme="1"/>
      <name val="Cambria"/>
      <family val="1"/>
      <scheme val="major"/>
    </font>
    <font>
      <b/>
      <vertAlign val="subscript"/>
      <sz val="12"/>
      <color theme="1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B Nazanin"/>
      <charset val="178"/>
    </font>
    <font>
      <b/>
      <sz val="16"/>
      <color theme="1"/>
      <name val="Cambria"/>
      <family val="1"/>
      <scheme val="major"/>
    </font>
    <font>
      <b/>
      <sz val="10"/>
      <color theme="1"/>
      <name val="B Nazanin"/>
      <charset val="178"/>
    </font>
    <font>
      <u/>
      <sz val="11"/>
      <color theme="10"/>
      <name val="Calibri"/>
      <family val="2"/>
      <scheme val="minor"/>
    </font>
    <font>
      <b/>
      <sz val="11"/>
      <color theme="1"/>
      <name val="B Nazanin"/>
      <charset val="178"/>
    </font>
    <font>
      <b/>
      <sz val="12"/>
      <color theme="1"/>
      <name val="Times New Roman"/>
      <family val="1"/>
    </font>
    <font>
      <sz val="9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5" fillId="0" borderId="11" xfId="1" applyFont="1" applyFill="1" applyBorder="1" applyAlignment="1" applyProtection="1">
      <alignment horizontal="center" vertical="center"/>
      <protection hidden="1"/>
    </xf>
    <xf numFmtId="0" fontId="7" fillId="0" borderId="12" xfId="1" applyFont="1" applyFill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4" fillId="0" borderId="0" xfId="2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hidden="1"/>
    </xf>
    <xf numFmtId="0" fontId="6" fillId="0" borderId="8" xfId="0" applyFont="1" applyBorder="1" applyAlignment="1" applyProtection="1">
      <alignment horizontal="right" vertical="center"/>
      <protection hidden="1"/>
    </xf>
    <xf numFmtId="0" fontId="6" fillId="0" borderId="9" xfId="0" applyFont="1" applyBorder="1" applyAlignment="1" applyProtection="1">
      <alignment horizontal="right" vertical="center"/>
      <protection hidden="1"/>
    </xf>
    <xf numFmtId="0" fontId="6" fillId="0" borderId="10" xfId="0" applyFont="1" applyBorder="1" applyAlignment="1" applyProtection="1">
      <alignment horizontal="right" vertical="center"/>
      <protection hidden="1"/>
    </xf>
    <xf numFmtId="0" fontId="7" fillId="0" borderId="9" xfId="0" applyFont="1" applyBorder="1" applyAlignment="1" applyProtection="1">
      <alignment horizontal="right" vertical="center"/>
      <protection hidden="1"/>
    </xf>
    <xf numFmtId="0" fontId="5" fillId="3" borderId="14" xfId="1" applyFont="1" applyFill="1" applyBorder="1" applyAlignment="1" applyProtection="1">
      <alignment horizontal="center" vertical="center"/>
      <protection hidden="1"/>
    </xf>
    <xf numFmtId="0" fontId="4" fillId="0" borderId="5" xfId="1" applyFont="1" applyBorder="1" applyAlignment="1" applyProtection="1">
      <alignment horizontal="center" vertical="center"/>
      <protection hidden="1"/>
    </xf>
    <xf numFmtId="0" fontId="3" fillId="3" borderId="18" xfId="1" applyFont="1" applyFill="1" applyBorder="1" applyAlignment="1" applyProtection="1">
      <alignment horizontal="center" vertical="center"/>
      <protection hidden="1"/>
    </xf>
    <xf numFmtId="0" fontId="3" fillId="3" borderId="21" xfId="1" applyFont="1" applyFill="1" applyBorder="1" applyAlignment="1" applyProtection="1">
      <alignment horizontal="center" vertical="center"/>
      <protection hidden="1"/>
    </xf>
    <xf numFmtId="0" fontId="3" fillId="3" borderId="23" xfId="1" applyFont="1" applyFill="1" applyBorder="1" applyAlignment="1" applyProtection="1">
      <alignment horizontal="center" vertical="center"/>
      <protection hidden="1"/>
    </xf>
    <xf numFmtId="1" fontId="4" fillId="3" borderId="21" xfId="1" applyNumberFormat="1" applyFont="1" applyFill="1" applyBorder="1" applyAlignment="1" applyProtection="1">
      <alignment horizontal="center" vertical="center"/>
      <protection hidden="1"/>
    </xf>
    <xf numFmtId="1" fontId="4" fillId="3" borderId="23" xfId="1" applyNumberFormat="1" applyFont="1" applyFill="1" applyBorder="1" applyAlignment="1" applyProtection="1">
      <alignment horizontal="center" vertical="center"/>
      <protection hidden="1"/>
    </xf>
    <xf numFmtId="0" fontId="3" fillId="5" borderId="18" xfId="1" applyFont="1" applyFill="1" applyBorder="1" applyAlignment="1" applyProtection="1">
      <alignment horizontal="center" vertical="center"/>
      <protection hidden="1"/>
    </xf>
    <xf numFmtId="0" fontId="3" fillId="5" borderId="21" xfId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3" xfId="1" applyFont="1" applyFill="1" applyBorder="1" applyAlignment="1" applyProtection="1">
      <alignment horizontal="center" vertical="center"/>
      <protection hidden="1"/>
    </xf>
    <xf numFmtId="0" fontId="7" fillId="4" borderId="14" xfId="1" applyFont="1" applyFill="1" applyBorder="1" applyAlignment="1" applyProtection="1">
      <alignment horizontal="center" vertical="center"/>
      <protection hidden="1"/>
    </xf>
    <xf numFmtId="0" fontId="7" fillId="3" borderId="14" xfId="1" applyFont="1" applyFill="1" applyBorder="1" applyAlignment="1" applyProtection="1">
      <alignment horizontal="center" vertical="center"/>
      <protection hidden="1"/>
    </xf>
    <xf numFmtId="1" fontId="4" fillId="4" borderId="22" xfId="1" applyNumberFormat="1" applyFont="1" applyFill="1" applyBorder="1" applyAlignment="1" applyProtection="1">
      <alignment horizontal="center" vertical="center"/>
      <protection hidden="1"/>
    </xf>
    <xf numFmtId="1" fontId="4" fillId="3" borderId="22" xfId="1" applyNumberFormat="1" applyFont="1" applyFill="1" applyBorder="1" applyAlignment="1" applyProtection="1">
      <alignment horizontal="center" vertical="center"/>
      <protection hidden="1"/>
    </xf>
    <xf numFmtId="1" fontId="4" fillId="4" borderId="20" xfId="1" applyNumberFormat="1" applyFont="1" applyFill="1" applyBorder="1" applyAlignment="1" applyProtection="1">
      <alignment horizontal="center" vertical="center"/>
      <protection hidden="1"/>
    </xf>
    <xf numFmtId="1" fontId="4" fillId="3" borderId="20" xfId="1" applyNumberFormat="1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right" vertical="center"/>
      <protection hidden="1"/>
    </xf>
    <xf numFmtId="0" fontId="6" fillId="0" borderId="16" xfId="0" applyFont="1" applyBorder="1" applyAlignment="1" applyProtection="1">
      <alignment horizontal="right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3" fillId="0" borderId="14" xfId="1" applyFont="1" applyFill="1" applyBorder="1" applyAlignment="1" applyProtection="1">
      <alignment horizontal="center" vertical="center"/>
      <protection hidden="1"/>
    </xf>
    <xf numFmtId="0" fontId="3" fillId="0" borderId="14" xfId="1" applyFont="1" applyFill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right" vertical="center"/>
      <protection hidden="1"/>
    </xf>
    <xf numFmtId="0" fontId="6" fillId="0" borderId="15" xfId="0" applyFont="1" applyBorder="1" applyAlignment="1" applyProtection="1">
      <alignment horizontal="right" vertical="center"/>
      <protection hidden="1"/>
    </xf>
    <xf numFmtId="0" fontId="6" fillId="0" borderId="9" xfId="0" applyFont="1" applyBorder="1" applyAlignment="1" applyProtection="1">
      <alignment horizontal="right" vertical="center"/>
      <protection hidden="1"/>
    </xf>
    <xf numFmtId="0" fontId="6" fillId="0" borderId="17" xfId="0" applyFont="1" applyBorder="1" applyAlignment="1" applyProtection="1">
      <alignment horizontal="right" vertical="center"/>
      <protection hidden="1"/>
    </xf>
    <xf numFmtId="0" fontId="7" fillId="0" borderId="9" xfId="0" applyFont="1" applyBorder="1" applyAlignment="1" applyProtection="1">
      <alignment horizontal="right" vertical="center"/>
      <protection hidden="1"/>
    </xf>
    <xf numFmtId="0" fontId="7" fillId="0" borderId="17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C38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mehrabanmehdi@ymail.com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emf"/><Relationship Id="rId6" Type="http://schemas.openxmlformats.org/officeDocument/2006/relationships/image" Target="../media/image8.png"/><Relationship Id="rId5" Type="http://schemas.openxmlformats.org/officeDocument/2006/relationships/hyperlink" Target="mailto:mehrabanmehdi@ymail.com" TargetMode="External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mailto:mehrabanmehdi@ymail.com" TargetMode="External"/><Relationship Id="rId2" Type="http://schemas.openxmlformats.org/officeDocument/2006/relationships/image" Target="../media/image9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0.png"/><Relationship Id="rId1" Type="http://schemas.openxmlformats.org/officeDocument/2006/relationships/image" Target="../media/image1.emf"/><Relationship Id="rId4" Type="http://schemas.openxmlformats.org/officeDocument/2006/relationships/hyperlink" Target="mailto:mehrabanmehdi@ymail.com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3</xdr:row>
      <xdr:rowOff>141288</xdr:rowOff>
    </xdr:from>
    <xdr:to>
      <xdr:col>13</xdr:col>
      <xdr:colOff>373063</xdr:colOff>
      <xdr:row>15</xdr:row>
      <xdr:rowOff>7938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6" y="895351"/>
          <a:ext cx="5722937" cy="215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396759</xdr:colOff>
      <xdr:row>29</xdr:row>
      <xdr:rowOff>31729</xdr:rowOff>
    </xdr:from>
    <xdr:to>
      <xdr:col>13</xdr:col>
      <xdr:colOff>55446</xdr:colOff>
      <xdr:row>38</xdr:row>
      <xdr:rowOff>182542</xdr:rowOff>
    </xdr:to>
    <xdr:grpSp>
      <xdr:nvGrpSpPr>
        <xdr:cNvPr id="4" name="Group 3"/>
        <xdr:cNvGrpSpPr/>
      </xdr:nvGrpSpPr>
      <xdr:grpSpPr>
        <a:xfrm>
          <a:off x="5429134" y="5738792"/>
          <a:ext cx="3548062" cy="1865313"/>
          <a:chOff x="1066800" y="5010150"/>
          <a:chExt cx="3857622" cy="1952625"/>
        </a:xfrm>
      </xdr:grpSpPr>
      <xdr:sp macro="" textlink="">
        <xdr:nvSpPr>
          <xdr:cNvPr id="5" name="Cube 4"/>
          <xdr:cNvSpPr/>
        </xdr:nvSpPr>
        <xdr:spPr>
          <a:xfrm>
            <a:off x="1066800" y="5010150"/>
            <a:ext cx="3419475" cy="1952625"/>
          </a:xfrm>
          <a:prstGeom prst="cube">
            <a:avLst>
              <a:gd name="adj" fmla="val 43026"/>
            </a:avLst>
          </a:prstGeom>
          <a:blipFill>
            <a:blip xmlns:r="http://schemas.openxmlformats.org/officeDocument/2006/relationships" r:embed="rId2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fa-IR" sz="1400" b="1">
              <a:solidFill>
                <a:sysClr val="windowText" lastClr="000000"/>
              </a:solidFill>
              <a:cs typeface="B Nazanin" pitchFamily="2" charset="-78"/>
            </a:endParaRPr>
          </a:p>
          <a:p>
            <a:pPr algn="ctr"/>
            <a:endParaRPr lang="fa-IR" sz="1400" b="1">
              <a:solidFill>
                <a:sysClr val="windowText" lastClr="000000"/>
              </a:solidFill>
              <a:cs typeface="B Nazanin" pitchFamily="2" charset="-78"/>
            </a:endParaRPr>
          </a:p>
          <a:p>
            <a:pPr algn="ctr"/>
            <a:r>
              <a:rPr lang="fa-IR" sz="1400" b="1">
                <a:solidFill>
                  <a:sysClr val="windowText" lastClr="000000"/>
                </a:solidFill>
                <a:cs typeface="B Nazanin" pitchFamily="2" charset="-78"/>
              </a:rPr>
              <a:t>پی</a:t>
            </a:r>
            <a:r>
              <a:rPr lang="fa-IR" sz="1400" b="1" baseline="0">
                <a:solidFill>
                  <a:sysClr val="windowText" lastClr="000000"/>
                </a:solidFill>
                <a:cs typeface="B Nazanin" pitchFamily="2" charset="-78"/>
              </a:rPr>
              <a:t> یا تیر آرماتور فوقانی </a:t>
            </a:r>
            <a:endParaRPr lang="fa-IR" sz="1400" b="1">
              <a:solidFill>
                <a:sysClr val="windowText" lastClr="000000"/>
              </a:solidFill>
              <a:cs typeface="B Nazanin" pitchFamily="2" charset="-78"/>
            </a:endParaRPr>
          </a:p>
          <a:p>
            <a:pPr algn="ctr"/>
            <a:endParaRPr lang="fa-IR" sz="1400" b="1">
              <a:solidFill>
                <a:sysClr val="windowText" lastClr="000000"/>
              </a:solidFill>
              <a:cs typeface="B Nazanin" pitchFamily="2" charset="-78"/>
            </a:endParaRPr>
          </a:p>
        </xdr:txBody>
      </xdr:sp>
      <xdr:grpSp>
        <xdr:nvGrpSpPr>
          <xdr:cNvPr id="6" name="Group 5"/>
          <xdr:cNvGrpSpPr/>
        </xdr:nvGrpSpPr>
        <xdr:grpSpPr>
          <a:xfrm>
            <a:off x="1127199" y="6134101"/>
            <a:ext cx="2469013" cy="142876"/>
            <a:chOff x="5219700" y="7362825"/>
            <a:chExt cx="1076674" cy="209551"/>
          </a:xfrm>
        </xdr:grpSpPr>
        <xdr:cxnSp macro="">
          <xdr:nvCxnSpPr>
            <xdr:cNvPr id="26" name="Straight Arrow Connector 25"/>
            <xdr:cNvCxnSpPr/>
          </xdr:nvCxnSpPr>
          <xdr:spPr>
            <a:xfrm flipH="1">
              <a:off x="5219700" y="7510150"/>
              <a:ext cx="1076325" cy="0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/>
            <xdr:cNvCxnSpPr/>
          </xdr:nvCxnSpPr>
          <xdr:spPr>
            <a:xfrm rot="5400000" flipH="1">
              <a:off x="5114925" y="7467600"/>
              <a:ext cx="209550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8" name="Straight Connector 27"/>
            <xdr:cNvCxnSpPr/>
          </xdr:nvCxnSpPr>
          <xdr:spPr>
            <a:xfrm rot="5400000" flipH="1">
              <a:off x="6191599" y="7467601"/>
              <a:ext cx="209550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7" name="TextBox 6"/>
              <xdr:cNvSpPr txBox="1"/>
            </xdr:nvSpPr>
            <xdr:spPr>
              <a:xfrm>
                <a:off x="2009005" y="6191251"/>
                <a:ext cx="767397" cy="31149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ctr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en-US" sz="1400" b="1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400" b="1" i="1">
                              <a:latin typeface="Cambria Math"/>
                            </a:rPr>
                            <m:t>𝑳</m:t>
                          </m:r>
                        </m:e>
                        <m:sub>
                          <m:r>
                            <a:rPr lang="en-US" sz="1400" b="1" i="1">
                              <a:latin typeface="Cambria Math"/>
                            </a:rPr>
                            <m:t>𝒅</m:t>
                          </m:r>
                        </m:sub>
                      </m:sSub>
                    </m:oMath>
                  </m:oMathPara>
                </a14:m>
                <a:endParaRPr lang="en-US" sz="1400" b="1"/>
              </a:p>
            </xdr:txBody>
          </xdr:sp>
        </mc:Choice>
        <mc:Fallback xmlns="">
          <xdr:sp macro="" textlink="">
            <xdr:nvSpPr>
              <xdr:cNvPr id="7" name="TextBox 6"/>
              <xdr:cNvSpPr txBox="1"/>
            </xdr:nvSpPr>
            <xdr:spPr>
              <a:xfrm>
                <a:off x="2009005" y="6191251"/>
                <a:ext cx="767397" cy="31149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ctr">
                <a:noAutofit/>
              </a:bodyPr>
              <a:lstStyle/>
              <a:p>
                <a:pPr/>
                <a:r>
                  <a:rPr lang="en-US" sz="1400" b="1" i="0">
                    <a:latin typeface="Cambria Math"/>
                  </a:rPr>
                  <a:t>𝑳_𝒅</a:t>
                </a:r>
                <a:endParaRPr lang="en-US" sz="1400" b="1"/>
              </a:p>
            </xdr:txBody>
          </xdr:sp>
        </mc:Fallback>
      </mc:AlternateContent>
      <xdr:grpSp>
        <xdr:nvGrpSpPr>
          <xdr:cNvPr id="8" name="Group 7"/>
          <xdr:cNvGrpSpPr/>
        </xdr:nvGrpSpPr>
        <xdr:grpSpPr>
          <a:xfrm>
            <a:off x="3689974" y="6019801"/>
            <a:ext cx="753629" cy="747522"/>
            <a:chOff x="3042274" y="5648325"/>
            <a:chExt cx="753629" cy="747522"/>
          </a:xfrm>
        </xdr:grpSpPr>
        <xdr:sp macro="" textlink="">
          <xdr:nvSpPr>
            <xdr:cNvPr id="22" name="Oval 21"/>
            <xdr:cNvSpPr/>
          </xdr:nvSpPr>
          <xdr:spPr>
            <a:xfrm>
              <a:off x="3042274" y="6276975"/>
              <a:ext cx="138799" cy="118872"/>
            </a:xfrm>
            <a:prstGeom prst="ellipse">
              <a:avLst/>
            </a:prstGeom>
            <a:scene3d>
              <a:camera prst="orthographicFront">
                <a:rot lat="568147" lon="18006609" rev="21327784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3" name="Oval 22"/>
            <xdr:cNvSpPr/>
          </xdr:nvSpPr>
          <xdr:spPr>
            <a:xfrm>
              <a:off x="3250393" y="6076950"/>
              <a:ext cx="138799" cy="118872"/>
            </a:xfrm>
            <a:prstGeom prst="ellipse">
              <a:avLst/>
            </a:prstGeom>
            <a:scene3d>
              <a:camera prst="orthographicFront">
                <a:rot lat="568147" lon="18006609" rev="21327784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4" name="Oval 23"/>
            <xdr:cNvSpPr/>
          </xdr:nvSpPr>
          <xdr:spPr>
            <a:xfrm>
              <a:off x="3458511" y="5867400"/>
              <a:ext cx="138799" cy="118872"/>
            </a:xfrm>
            <a:prstGeom prst="ellipse">
              <a:avLst/>
            </a:prstGeom>
            <a:scene3d>
              <a:camera prst="orthographicFront">
                <a:rot lat="568147" lon="18006609" rev="21327784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5" name="Oval 24"/>
            <xdr:cNvSpPr/>
          </xdr:nvSpPr>
          <xdr:spPr>
            <a:xfrm>
              <a:off x="3657104" y="5648325"/>
              <a:ext cx="138799" cy="118872"/>
            </a:xfrm>
            <a:prstGeom prst="ellipse">
              <a:avLst/>
            </a:prstGeom>
            <a:scene3d>
              <a:camera prst="orthographicFront">
                <a:rot lat="568147" lon="18006609" rev="21327784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9" name="Can 8"/>
          <xdr:cNvSpPr/>
        </xdr:nvSpPr>
        <xdr:spPr>
          <a:xfrm rot="5400000">
            <a:off x="2299789" y="4782133"/>
            <a:ext cx="104777" cy="2446768"/>
          </a:xfrm>
          <a:prstGeom prst="can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0" name="Group 9"/>
          <xdr:cNvGrpSpPr/>
        </xdr:nvGrpSpPr>
        <xdr:grpSpPr>
          <a:xfrm>
            <a:off x="3713759" y="5248276"/>
            <a:ext cx="1210663" cy="766572"/>
            <a:chOff x="3018434" y="6410325"/>
            <a:chExt cx="1210663" cy="766572"/>
          </a:xfrm>
        </xdr:grpSpPr>
        <xdr:grpSp>
          <xdr:nvGrpSpPr>
            <xdr:cNvPr id="12" name="Group 11"/>
            <xdr:cNvGrpSpPr/>
          </xdr:nvGrpSpPr>
          <xdr:grpSpPr>
            <a:xfrm>
              <a:off x="3018434" y="6410325"/>
              <a:ext cx="753628" cy="766572"/>
              <a:chOff x="3865783" y="4514850"/>
              <a:chExt cx="645434" cy="766572"/>
            </a:xfrm>
          </xdr:grpSpPr>
          <xdr:sp macro="" textlink="">
            <xdr:nvSpPr>
              <xdr:cNvPr id="18" name="Oval 17"/>
              <xdr:cNvSpPr/>
            </xdr:nvSpPr>
            <xdr:spPr>
              <a:xfrm>
                <a:off x="3865783" y="5162550"/>
                <a:ext cx="118872" cy="118872"/>
              </a:xfrm>
              <a:prstGeom prst="ellipse">
                <a:avLst/>
              </a:prstGeom>
              <a:scene3d>
                <a:camera prst="orthographicFront">
                  <a:rot lat="570000" lon="18006000" rev="21312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9" name="Oval 18"/>
              <xdr:cNvSpPr/>
            </xdr:nvSpPr>
            <xdr:spPr>
              <a:xfrm>
                <a:off x="4044023" y="4933950"/>
                <a:ext cx="118872" cy="118872"/>
              </a:xfrm>
              <a:prstGeom prst="ellipse">
                <a:avLst/>
              </a:prstGeom>
              <a:scene3d>
                <a:camera prst="orthographicFront">
                  <a:rot lat="570000" lon="18006000" rev="21312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0" name="Oval 19"/>
              <xdr:cNvSpPr/>
            </xdr:nvSpPr>
            <xdr:spPr>
              <a:xfrm>
                <a:off x="4230421" y="4724400"/>
                <a:ext cx="118872" cy="118872"/>
              </a:xfrm>
              <a:prstGeom prst="ellipse">
                <a:avLst/>
              </a:prstGeom>
              <a:scene3d>
                <a:camera prst="orthographicFront">
                  <a:rot lat="570000" lon="18006000" rev="21312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1" name="Oval 20"/>
              <xdr:cNvSpPr/>
            </xdr:nvSpPr>
            <xdr:spPr>
              <a:xfrm>
                <a:off x="4392345" y="4514850"/>
                <a:ext cx="118872" cy="118872"/>
              </a:xfrm>
              <a:prstGeom prst="ellipse">
                <a:avLst/>
              </a:prstGeom>
              <a:scene3d>
                <a:camera prst="orthographicFront">
                  <a:rot lat="570000" lon="18006000" rev="21312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13" name="Group 12"/>
            <xdr:cNvGrpSpPr/>
          </xdr:nvGrpSpPr>
          <xdr:grpSpPr>
            <a:xfrm>
              <a:off x="3102672" y="6477000"/>
              <a:ext cx="1126425" cy="647700"/>
              <a:chOff x="3102672" y="6477000"/>
              <a:chExt cx="1126425" cy="647700"/>
            </a:xfrm>
          </xdr:grpSpPr>
          <xdr:cxnSp macro="">
            <xdr:nvCxnSpPr>
              <xdr:cNvPr id="14" name="Straight Arrow Connector 13"/>
              <xdr:cNvCxnSpPr/>
            </xdr:nvCxnSpPr>
            <xdr:spPr>
              <a:xfrm>
                <a:off x="3102672" y="7124700"/>
                <a:ext cx="52271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Straight Arrow Connector 14"/>
              <xdr:cNvCxnSpPr/>
            </xdr:nvCxnSpPr>
            <xdr:spPr>
              <a:xfrm>
                <a:off x="3298072" y="6905625"/>
                <a:ext cx="52271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" name="Straight Arrow Connector 15"/>
              <xdr:cNvCxnSpPr/>
            </xdr:nvCxnSpPr>
            <xdr:spPr>
              <a:xfrm>
                <a:off x="3523644" y="6686550"/>
                <a:ext cx="52271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Straight Arrow Connector 16"/>
              <xdr:cNvCxnSpPr/>
            </xdr:nvCxnSpPr>
            <xdr:spPr>
              <a:xfrm>
                <a:off x="3706378" y="6477000"/>
                <a:ext cx="52271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11" name="Can 10"/>
          <xdr:cNvSpPr/>
        </xdr:nvSpPr>
        <xdr:spPr>
          <a:xfrm rot="5400000">
            <a:off x="2301386" y="5582234"/>
            <a:ext cx="104777" cy="2446768"/>
          </a:xfrm>
          <a:prstGeom prst="can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</xdr:col>
      <xdr:colOff>341336</xdr:colOff>
      <xdr:row>29</xdr:row>
      <xdr:rowOff>23799</xdr:rowOff>
    </xdr:from>
    <xdr:to>
      <xdr:col>7</xdr:col>
      <xdr:colOff>246087</xdr:colOff>
      <xdr:row>38</xdr:row>
      <xdr:rowOff>166673</xdr:rowOff>
    </xdr:to>
    <xdr:grpSp>
      <xdr:nvGrpSpPr>
        <xdr:cNvPr id="30" name="Group 29"/>
        <xdr:cNvGrpSpPr/>
      </xdr:nvGrpSpPr>
      <xdr:grpSpPr>
        <a:xfrm>
          <a:off x="984274" y="5730862"/>
          <a:ext cx="3516313" cy="1857374"/>
          <a:chOff x="409575" y="5391149"/>
          <a:chExt cx="3819522" cy="1952625"/>
        </a:xfrm>
      </xdr:grpSpPr>
      <xdr:sp macro="" textlink="">
        <xdr:nvSpPr>
          <xdr:cNvPr id="31" name="Cube 30"/>
          <xdr:cNvSpPr/>
        </xdr:nvSpPr>
        <xdr:spPr>
          <a:xfrm>
            <a:off x="409575" y="5391149"/>
            <a:ext cx="3419475" cy="1952625"/>
          </a:xfrm>
          <a:prstGeom prst="cube">
            <a:avLst>
              <a:gd name="adj" fmla="val 43026"/>
            </a:avLst>
          </a:prstGeom>
          <a:blipFill>
            <a:blip xmlns:r="http://schemas.openxmlformats.org/officeDocument/2006/relationships" r:embed="rId2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fa-IR" sz="1400" b="1">
              <a:solidFill>
                <a:sysClr val="windowText" lastClr="000000"/>
              </a:solidFill>
              <a:cs typeface="B Nazanin" pitchFamily="2" charset="-78"/>
            </a:endParaRPr>
          </a:p>
          <a:p>
            <a:pPr algn="ctr"/>
            <a:r>
              <a:rPr lang="fa-IR" sz="1400" b="1">
                <a:solidFill>
                  <a:sysClr val="windowText" lastClr="000000"/>
                </a:solidFill>
                <a:cs typeface="B Nazanin" pitchFamily="2" charset="-78"/>
              </a:rPr>
              <a:t>پی</a:t>
            </a:r>
            <a:r>
              <a:rPr lang="fa-IR" sz="1400" b="1" baseline="0">
                <a:solidFill>
                  <a:sysClr val="windowText" lastClr="000000"/>
                </a:solidFill>
                <a:cs typeface="B Nazanin" pitchFamily="2" charset="-78"/>
              </a:rPr>
              <a:t> یا تیر آرماتور تحتانی </a:t>
            </a:r>
            <a:endParaRPr lang="fa-IR" sz="1400" b="1">
              <a:solidFill>
                <a:sysClr val="windowText" lastClr="000000"/>
              </a:solidFill>
              <a:cs typeface="B Nazanin" pitchFamily="2" charset="-78"/>
            </a:endParaRPr>
          </a:p>
          <a:p>
            <a:pPr algn="ctr"/>
            <a:endParaRPr lang="fa-IR" sz="1400" b="1">
              <a:solidFill>
                <a:sysClr val="windowText" lastClr="000000"/>
              </a:solidFill>
              <a:cs typeface="B Nazanin" pitchFamily="2" charset="-78"/>
            </a:endParaRPr>
          </a:p>
        </xdr:txBody>
      </xdr:sp>
      <xdr:grpSp>
        <xdr:nvGrpSpPr>
          <xdr:cNvPr id="32" name="Group 31"/>
          <xdr:cNvGrpSpPr/>
        </xdr:nvGrpSpPr>
        <xdr:grpSpPr>
          <a:xfrm flipV="1">
            <a:off x="450924" y="6981825"/>
            <a:ext cx="2469013" cy="142876"/>
            <a:chOff x="5219700" y="7362825"/>
            <a:chExt cx="1076674" cy="209551"/>
          </a:xfrm>
        </xdr:grpSpPr>
        <xdr:cxnSp macro="">
          <xdr:nvCxnSpPr>
            <xdr:cNvPr id="52" name="Straight Arrow Connector 51"/>
            <xdr:cNvCxnSpPr/>
          </xdr:nvCxnSpPr>
          <xdr:spPr>
            <a:xfrm flipH="1">
              <a:off x="5219700" y="7482210"/>
              <a:ext cx="1076325" cy="0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53" name="Straight Connector 52"/>
            <xdr:cNvCxnSpPr/>
          </xdr:nvCxnSpPr>
          <xdr:spPr>
            <a:xfrm rot="5400000" flipH="1">
              <a:off x="5114925" y="7467600"/>
              <a:ext cx="209550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54" name="Straight Connector 53"/>
            <xdr:cNvCxnSpPr/>
          </xdr:nvCxnSpPr>
          <xdr:spPr>
            <a:xfrm rot="5400000" flipH="1">
              <a:off x="6191599" y="7467601"/>
              <a:ext cx="209550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33" name="TextBox 32"/>
              <xdr:cNvSpPr txBox="1"/>
            </xdr:nvSpPr>
            <xdr:spPr>
              <a:xfrm>
                <a:off x="1351780" y="6743700"/>
                <a:ext cx="767397" cy="31149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ctr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en-US" sz="1400" b="1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400" b="1" i="1">
                              <a:latin typeface="Cambria Math"/>
                            </a:rPr>
                            <m:t>𝑳</m:t>
                          </m:r>
                        </m:e>
                        <m:sub>
                          <m:r>
                            <a:rPr lang="en-US" sz="1400" b="1" i="1">
                              <a:latin typeface="Cambria Math"/>
                            </a:rPr>
                            <m:t>𝒅</m:t>
                          </m:r>
                        </m:sub>
                      </m:sSub>
                    </m:oMath>
                  </m:oMathPara>
                </a14:m>
                <a:endParaRPr lang="en-US" sz="1400" b="1"/>
              </a:p>
            </xdr:txBody>
          </xdr:sp>
        </mc:Choice>
        <mc:Fallback xmlns="">
          <xdr:sp macro="" textlink="">
            <xdr:nvSpPr>
              <xdr:cNvPr id="33" name="TextBox 32"/>
              <xdr:cNvSpPr txBox="1"/>
            </xdr:nvSpPr>
            <xdr:spPr>
              <a:xfrm>
                <a:off x="1351780" y="6743700"/>
                <a:ext cx="767397" cy="31149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ctr">
                <a:noAutofit/>
              </a:bodyPr>
              <a:lstStyle/>
              <a:p>
                <a:pPr/>
                <a:r>
                  <a:rPr lang="en-US" sz="1400" b="1" i="0">
                    <a:latin typeface="Cambria Math"/>
                  </a:rPr>
                  <a:t>𝑳_𝒅</a:t>
                </a:r>
                <a:endParaRPr lang="en-US" sz="1400" b="1"/>
              </a:p>
            </xdr:txBody>
          </xdr:sp>
        </mc:Fallback>
      </mc:AlternateContent>
      <xdr:grpSp>
        <xdr:nvGrpSpPr>
          <xdr:cNvPr id="34" name="Group 33"/>
          <xdr:cNvGrpSpPr/>
        </xdr:nvGrpSpPr>
        <xdr:grpSpPr>
          <a:xfrm>
            <a:off x="3042274" y="5657850"/>
            <a:ext cx="734579" cy="737997"/>
            <a:chOff x="3042274" y="5657850"/>
            <a:chExt cx="734579" cy="737997"/>
          </a:xfrm>
        </xdr:grpSpPr>
        <xdr:sp macro="" textlink="">
          <xdr:nvSpPr>
            <xdr:cNvPr id="48" name="Oval 47"/>
            <xdr:cNvSpPr/>
          </xdr:nvSpPr>
          <xdr:spPr>
            <a:xfrm>
              <a:off x="3042274" y="6276975"/>
              <a:ext cx="138799" cy="118872"/>
            </a:xfrm>
            <a:prstGeom prst="ellipse">
              <a:avLst/>
            </a:prstGeom>
            <a:scene3d>
              <a:camera prst="orthographicFront">
                <a:rot lat="568147" lon="18006609" rev="21327784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9" name="Oval 48"/>
            <xdr:cNvSpPr/>
          </xdr:nvSpPr>
          <xdr:spPr>
            <a:xfrm>
              <a:off x="3250393" y="6076950"/>
              <a:ext cx="138799" cy="118872"/>
            </a:xfrm>
            <a:prstGeom prst="ellipse">
              <a:avLst/>
            </a:prstGeom>
            <a:scene3d>
              <a:camera prst="orthographicFront">
                <a:rot lat="568147" lon="18006609" rev="21327784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50" name="Oval 49"/>
            <xdr:cNvSpPr/>
          </xdr:nvSpPr>
          <xdr:spPr>
            <a:xfrm>
              <a:off x="3448986" y="5876925"/>
              <a:ext cx="138799" cy="118872"/>
            </a:xfrm>
            <a:prstGeom prst="ellipse">
              <a:avLst/>
            </a:prstGeom>
            <a:scene3d>
              <a:camera prst="orthographicFront">
                <a:rot lat="568147" lon="18006609" rev="21327784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51" name="Oval 50"/>
            <xdr:cNvSpPr/>
          </xdr:nvSpPr>
          <xdr:spPr>
            <a:xfrm>
              <a:off x="3638054" y="5657850"/>
              <a:ext cx="138799" cy="118872"/>
            </a:xfrm>
            <a:prstGeom prst="ellipse">
              <a:avLst/>
            </a:prstGeom>
            <a:scene3d>
              <a:camera prst="orthographicFront">
                <a:rot lat="568147" lon="18006609" rev="21327784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35" name="Can 34"/>
          <xdr:cNvSpPr/>
        </xdr:nvSpPr>
        <xdr:spPr>
          <a:xfrm rot="5400000">
            <a:off x="1633039" y="5982281"/>
            <a:ext cx="104777" cy="2446768"/>
          </a:xfrm>
          <a:prstGeom prst="can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36" name="Group 35"/>
          <xdr:cNvGrpSpPr/>
        </xdr:nvGrpSpPr>
        <xdr:grpSpPr>
          <a:xfrm>
            <a:off x="3018434" y="6410325"/>
            <a:ext cx="1210663" cy="766572"/>
            <a:chOff x="3018434" y="6410325"/>
            <a:chExt cx="1210663" cy="766572"/>
          </a:xfrm>
        </xdr:grpSpPr>
        <xdr:grpSp>
          <xdr:nvGrpSpPr>
            <xdr:cNvPr id="38" name="Group 37"/>
            <xdr:cNvGrpSpPr/>
          </xdr:nvGrpSpPr>
          <xdr:grpSpPr>
            <a:xfrm>
              <a:off x="3018434" y="6410325"/>
              <a:ext cx="753628" cy="766572"/>
              <a:chOff x="3865783" y="4514850"/>
              <a:chExt cx="645434" cy="766572"/>
            </a:xfrm>
          </xdr:grpSpPr>
          <xdr:sp macro="" textlink="">
            <xdr:nvSpPr>
              <xdr:cNvPr id="44" name="Oval 43"/>
              <xdr:cNvSpPr/>
            </xdr:nvSpPr>
            <xdr:spPr>
              <a:xfrm>
                <a:off x="3865783" y="5162550"/>
                <a:ext cx="118872" cy="118872"/>
              </a:xfrm>
              <a:prstGeom prst="ellipse">
                <a:avLst/>
              </a:prstGeom>
              <a:scene3d>
                <a:camera prst="orthographicFront">
                  <a:rot lat="570000" lon="18006000" rev="21312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45" name="Oval 44"/>
              <xdr:cNvSpPr/>
            </xdr:nvSpPr>
            <xdr:spPr>
              <a:xfrm>
                <a:off x="4044023" y="4933950"/>
                <a:ext cx="118872" cy="118872"/>
              </a:xfrm>
              <a:prstGeom prst="ellipse">
                <a:avLst/>
              </a:prstGeom>
              <a:scene3d>
                <a:camera prst="orthographicFront">
                  <a:rot lat="570000" lon="18006000" rev="21312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46" name="Oval 45"/>
              <xdr:cNvSpPr/>
            </xdr:nvSpPr>
            <xdr:spPr>
              <a:xfrm>
                <a:off x="4230421" y="4724400"/>
                <a:ext cx="118872" cy="118872"/>
              </a:xfrm>
              <a:prstGeom prst="ellipse">
                <a:avLst/>
              </a:prstGeom>
              <a:scene3d>
                <a:camera prst="orthographicFront">
                  <a:rot lat="570000" lon="18006000" rev="21312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47" name="Oval 46"/>
              <xdr:cNvSpPr/>
            </xdr:nvSpPr>
            <xdr:spPr>
              <a:xfrm>
                <a:off x="4392345" y="4514850"/>
                <a:ext cx="118872" cy="118872"/>
              </a:xfrm>
              <a:prstGeom prst="ellipse">
                <a:avLst/>
              </a:prstGeom>
              <a:scene3d>
                <a:camera prst="orthographicFront">
                  <a:rot lat="570000" lon="18006000" rev="21312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39" name="Group 38"/>
            <xdr:cNvGrpSpPr/>
          </xdr:nvGrpSpPr>
          <xdr:grpSpPr>
            <a:xfrm>
              <a:off x="3102672" y="6477000"/>
              <a:ext cx="1126425" cy="647700"/>
              <a:chOff x="3102672" y="6477000"/>
              <a:chExt cx="1126425" cy="647700"/>
            </a:xfrm>
          </xdr:grpSpPr>
          <xdr:cxnSp macro="">
            <xdr:nvCxnSpPr>
              <xdr:cNvPr id="40" name="Straight Arrow Connector 39"/>
              <xdr:cNvCxnSpPr/>
            </xdr:nvCxnSpPr>
            <xdr:spPr>
              <a:xfrm>
                <a:off x="3102672" y="7124700"/>
                <a:ext cx="52271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" name="Straight Arrow Connector 40"/>
              <xdr:cNvCxnSpPr/>
            </xdr:nvCxnSpPr>
            <xdr:spPr>
              <a:xfrm>
                <a:off x="3298072" y="6905625"/>
                <a:ext cx="52271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" name="Straight Arrow Connector 41"/>
              <xdr:cNvCxnSpPr/>
            </xdr:nvCxnSpPr>
            <xdr:spPr>
              <a:xfrm>
                <a:off x="3523644" y="6686550"/>
                <a:ext cx="52271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" name="Straight Arrow Connector 42"/>
              <xdr:cNvCxnSpPr/>
            </xdr:nvCxnSpPr>
            <xdr:spPr>
              <a:xfrm>
                <a:off x="3706378" y="6477000"/>
                <a:ext cx="52271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37" name="Can 36"/>
          <xdr:cNvSpPr/>
        </xdr:nvSpPr>
        <xdr:spPr>
          <a:xfrm rot="5400000">
            <a:off x="1644161" y="5172657"/>
            <a:ext cx="104777" cy="2446768"/>
          </a:xfrm>
          <a:prstGeom prst="can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12</xdr:col>
      <xdr:colOff>349250</xdr:colOff>
      <xdr:row>0</xdr:row>
      <xdr:rowOff>47626</xdr:rowOff>
    </xdr:from>
    <xdr:to>
      <xdr:col>13</xdr:col>
      <xdr:colOff>590550</xdr:colOff>
      <xdr:row>0</xdr:row>
      <xdr:rowOff>295276</xdr:rowOff>
    </xdr:to>
    <xdr:sp macro="" textlink="">
      <xdr:nvSpPr>
        <xdr:cNvPr id="55" name="TextBox 54">
          <a:hlinkClick xmlns:r="http://schemas.openxmlformats.org/officeDocument/2006/relationships" r:id="rId3"/>
        </xdr:cNvPr>
        <xdr:cNvSpPr txBox="1"/>
      </xdr:nvSpPr>
      <xdr:spPr>
        <a:xfrm>
          <a:off x="8493125" y="47626"/>
          <a:ext cx="10191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en-US" sz="1000" b="1" i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M.MEHRABAN</a:t>
          </a:r>
        </a:p>
      </xdr:txBody>
    </xdr:sp>
    <xdr:clientData/>
  </xdr:twoCellAnchor>
  <xdr:twoCellAnchor editAs="oneCell">
    <xdr:from>
      <xdr:col>3</xdr:col>
      <xdr:colOff>492126</xdr:colOff>
      <xdr:row>16</xdr:row>
      <xdr:rowOff>119061</xdr:rowOff>
    </xdr:from>
    <xdr:to>
      <xdr:col>11</xdr:col>
      <xdr:colOff>78276</xdr:colOff>
      <xdr:row>26</xdr:row>
      <xdr:rowOff>35495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439" y="3349624"/>
          <a:ext cx="5761525" cy="182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20639</xdr:colOff>
      <xdr:row>3</xdr:row>
      <xdr:rowOff>158751</xdr:rowOff>
    </xdr:from>
    <xdr:to>
      <xdr:col>13</xdr:col>
      <xdr:colOff>555627</xdr:colOff>
      <xdr:row>15</xdr:row>
      <xdr:rowOff>15876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577" y="1127126"/>
          <a:ext cx="5734050" cy="2151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17</xdr:row>
      <xdr:rowOff>133350</xdr:rowOff>
    </xdr:from>
    <xdr:to>
      <xdr:col>13</xdr:col>
      <xdr:colOff>229387</xdr:colOff>
      <xdr:row>42</xdr:row>
      <xdr:rowOff>142875</xdr:rowOff>
    </xdr:to>
    <xdr:grpSp>
      <xdr:nvGrpSpPr>
        <xdr:cNvPr id="4" name="GLdh"/>
        <xdr:cNvGrpSpPr/>
      </xdr:nvGrpSpPr>
      <xdr:grpSpPr>
        <a:xfrm>
          <a:off x="200025" y="3776663"/>
          <a:ext cx="8030362" cy="4772025"/>
          <a:chOff x="3124200" y="4600575"/>
          <a:chExt cx="9678187" cy="5857875"/>
        </a:xfrm>
      </xdr:grpSpPr>
      <xdr:grpSp>
        <xdr:nvGrpSpPr>
          <xdr:cNvPr id="5" name="Group 4"/>
          <xdr:cNvGrpSpPr/>
        </xdr:nvGrpSpPr>
        <xdr:grpSpPr>
          <a:xfrm>
            <a:off x="7210425" y="4600575"/>
            <a:ext cx="5591962" cy="5606807"/>
            <a:chOff x="7210425" y="4600575"/>
            <a:chExt cx="5591962" cy="5606807"/>
          </a:xfrm>
        </xdr:grpSpPr>
        <xdr:pic>
          <xdr:nvPicPr>
            <xdr:cNvPr id="45" name="Picture 44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210426" y="4600575"/>
              <a:ext cx="5590477" cy="1886214"/>
            </a:xfrm>
            <a:prstGeom prst="rect">
              <a:avLst/>
            </a:prstGeom>
            <a:ln w="19050" cap="sq">
              <a:solidFill>
                <a:srgbClr val="000000"/>
              </a:solidFill>
              <a:prstDash val="solid"/>
              <a:miter lim="800000"/>
            </a:ln>
            <a:effectLst/>
          </xdr:spPr>
        </xdr:pic>
        <xdr:pic>
          <xdr:nvPicPr>
            <xdr:cNvPr id="46" name="Picture 4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0425" y="6505576"/>
              <a:ext cx="5591962" cy="3701806"/>
            </a:xfrm>
            <a:prstGeom prst="rect">
              <a:avLst/>
            </a:prstGeom>
            <a:ln w="19050" cap="sq">
              <a:solidFill>
                <a:srgbClr val="000000"/>
              </a:solidFill>
              <a:prstDash val="solid"/>
              <a:miter lim="800000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" name="Left Brace 5"/>
          <xdr:cNvSpPr/>
        </xdr:nvSpPr>
        <xdr:spPr>
          <a:xfrm>
            <a:off x="8086725" y="8124825"/>
            <a:ext cx="257175" cy="885825"/>
          </a:xfrm>
          <a:prstGeom prst="leftBrace">
            <a:avLst>
              <a:gd name="adj1" fmla="val 29955"/>
              <a:gd name="adj2" fmla="val 52151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7" name="Group 6"/>
          <xdr:cNvGrpSpPr/>
        </xdr:nvGrpSpPr>
        <xdr:grpSpPr>
          <a:xfrm>
            <a:off x="4162424" y="4638675"/>
            <a:ext cx="2152651" cy="3697522"/>
            <a:chOff x="2338444" y="4867275"/>
            <a:chExt cx="2262131" cy="4107097"/>
          </a:xfrm>
        </xdr:grpSpPr>
        <xdr:sp macro="" textlink="">
          <xdr:nvSpPr>
            <xdr:cNvPr id="29" name="Oval 28"/>
            <xdr:cNvSpPr/>
          </xdr:nvSpPr>
          <xdr:spPr>
            <a:xfrm>
              <a:off x="3314700" y="7753350"/>
              <a:ext cx="542926" cy="542926"/>
            </a:xfrm>
            <a:prstGeom prst="ellipse">
              <a:avLst/>
            </a:prstGeom>
            <a:noFill/>
            <a:ln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0" name="Bent Arrow 29"/>
            <xdr:cNvSpPr/>
          </xdr:nvSpPr>
          <xdr:spPr>
            <a:xfrm rot="5400000" flipH="1" flipV="1">
              <a:off x="2400301" y="6276976"/>
              <a:ext cx="2933700" cy="1466848"/>
            </a:xfrm>
            <a:prstGeom prst="bentArrow">
              <a:avLst>
                <a:gd name="adj1" fmla="val 12040"/>
                <a:gd name="adj2" fmla="val 5122"/>
                <a:gd name="adj3" fmla="val 0"/>
                <a:gd name="adj4" fmla="val 31467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solidFill>
                  <a:schemeClr val="tx1"/>
                </a:solidFill>
              </a:endParaRPr>
            </a:p>
          </xdr:txBody>
        </xdr:sp>
        <xdr:cxnSp macro="">
          <xdr:nvCxnSpPr>
            <xdr:cNvPr id="31" name="Straight Arrow Connector 30"/>
            <xdr:cNvCxnSpPr>
              <a:stCxn id="29" idx="3"/>
              <a:endCxn id="29" idx="7"/>
            </xdr:cNvCxnSpPr>
          </xdr:nvCxnSpPr>
          <xdr:spPr>
            <a:xfrm flipV="1">
              <a:off x="3394210" y="7832860"/>
              <a:ext cx="383906" cy="383906"/>
            </a:xfrm>
            <a:prstGeom prst="straightConnector1">
              <a:avLst/>
            </a:prstGeom>
            <a:ln>
              <a:headEnd type="arrow"/>
              <a:tailEnd type="arrow"/>
            </a:ln>
            <a:scene3d>
              <a:camera prst="orthographicFront">
                <a:rot lat="0" lon="0" rev="0"/>
              </a:camera>
              <a:lightRig rig="threePt" dir="t"/>
            </a:scene3d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32" name="TextBox 31"/>
                <xdr:cNvSpPr txBox="1"/>
              </xdr:nvSpPr>
              <xdr:spPr>
                <a:xfrm>
                  <a:off x="3762375" y="8662876"/>
                  <a:ext cx="657226" cy="311496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ctr">
                  <a:noAutofit/>
                </a:bodyPr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en-US" sz="1400" b="1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400" b="1" i="1">
                                <a:latin typeface="Cambria Math"/>
                              </a:rPr>
                              <m:t>𝟏𝟐</m:t>
                            </m:r>
                            <m:r>
                              <a:rPr lang="en-US" sz="1400" b="1" i="1">
                                <a:latin typeface="Cambria Math"/>
                              </a:rPr>
                              <m:t>𝒅</m:t>
                            </m:r>
                          </m:e>
                          <m:sub>
                            <m:r>
                              <a:rPr lang="en-US" sz="1400" b="1" i="1">
                                <a:latin typeface="Cambria Math"/>
                              </a:rPr>
                              <m:t>𝒃</m:t>
                            </m:r>
                          </m:sub>
                        </m:sSub>
                      </m:oMath>
                    </m:oMathPara>
                  </a14:m>
                  <a:endParaRPr lang="en-US" sz="1400" b="1"/>
                </a:p>
              </xdr:txBody>
            </xdr:sp>
          </mc:Choice>
          <mc:Fallback xmlns="">
            <xdr:sp macro="" textlink="">
              <xdr:nvSpPr>
                <xdr:cNvPr id="32" name="TextBox 31"/>
                <xdr:cNvSpPr txBox="1"/>
              </xdr:nvSpPr>
              <xdr:spPr>
                <a:xfrm>
                  <a:off x="3762375" y="8662876"/>
                  <a:ext cx="657226" cy="311496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ctr">
                  <a:noAutofit/>
                </a:bodyPr>
                <a:lstStyle/>
                <a:p>
                  <a:pPr/>
                  <a:r>
                    <a:rPr lang="en-US" sz="1400" b="1" i="0">
                      <a:latin typeface="Cambria Math"/>
                    </a:rPr>
                    <a:t>〖𝟏𝟐𝒅〗_𝒃</a:t>
                  </a:r>
                  <a:endParaRPr lang="en-US" sz="1400" b="1"/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33" name="TextBox 32"/>
                <xdr:cNvSpPr txBox="1"/>
              </xdr:nvSpPr>
              <xdr:spPr>
                <a:xfrm rot="16200000">
                  <a:off x="2210243" y="6790301"/>
                  <a:ext cx="599187" cy="342786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ctr">
                  <a:noAutofit/>
                </a:bodyPr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en-US" sz="1600" b="1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600" b="1" i="1">
                                <a:latin typeface="Cambria Math"/>
                              </a:rPr>
                              <m:t>𝑳</m:t>
                            </m:r>
                          </m:e>
                          <m:sub>
                            <m:r>
                              <a:rPr lang="en-US" sz="1600" b="1" i="1">
                                <a:latin typeface="Cambria Math"/>
                              </a:rPr>
                              <m:t>𝒅𝒉</m:t>
                            </m:r>
                          </m:sub>
                        </m:sSub>
                      </m:oMath>
                    </m:oMathPara>
                  </a14:m>
                  <a:endParaRPr lang="en-US" sz="1600" b="1"/>
                </a:p>
              </xdr:txBody>
            </xdr:sp>
          </mc:Choice>
          <mc:Fallback xmlns="">
            <xdr:sp macro="" textlink="">
              <xdr:nvSpPr>
                <xdr:cNvPr id="33" name="TextBox 32"/>
                <xdr:cNvSpPr txBox="1"/>
              </xdr:nvSpPr>
              <xdr:spPr>
                <a:xfrm rot="16200000">
                  <a:off x="2210243" y="6790301"/>
                  <a:ext cx="599187" cy="342786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ctr">
                  <a:noAutofit/>
                </a:bodyPr>
                <a:lstStyle/>
                <a:p>
                  <a:pPr/>
                  <a:r>
                    <a:rPr lang="en-US" sz="1600" b="1" i="0">
                      <a:latin typeface="Cambria Math"/>
                    </a:rPr>
                    <a:t>𝑳_𝒅𝒉</a:t>
                  </a:r>
                  <a:endParaRPr lang="en-US" sz="1600" b="1"/>
                </a:p>
              </xdr:txBody>
            </xdr:sp>
          </mc:Fallback>
        </mc:AlternateContent>
        <xdr:grpSp>
          <xdr:nvGrpSpPr>
            <xdr:cNvPr id="34" name="Group 33"/>
            <xdr:cNvGrpSpPr/>
          </xdr:nvGrpSpPr>
          <xdr:grpSpPr>
            <a:xfrm>
              <a:off x="2695575" y="5543550"/>
              <a:ext cx="1038225" cy="2952750"/>
              <a:chOff x="4543425" y="4362450"/>
              <a:chExt cx="1038225" cy="2962275"/>
            </a:xfrm>
          </xdr:grpSpPr>
          <xdr:cxnSp macro="">
            <xdr:nvCxnSpPr>
              <xdr:cNvPr id="42" name="Straight Arrow Connector 41"/>
              <xdr:cNvCxnSpPr/>
            </xdr:nvCxnSpPr>
            <xdr:spPr>
              <a:xfrm>
                <a:off x="4619625" y="4362450"/>
                <a:ext cx="0" cy="2962275"/>
              </a:xfrm>
              <a:prstGeom prst="straightConnector1">
                <a:avLst/>
              </a:prstGeom>
              <a:ln w="19050"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" name="Straight Connector 42"/>
              <xdr:cNvCxnSpPr/>
            </xdr:nvCxnSpPr>
            <xdr:spPr>
              <a:xfrm flipH="1">
                <a:off x="4543425" y="4362450"/>
                <a:ext cx="209550" cy="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" name="Straight Connector 43"/>
              <xdr:cNvCxnSpPr/>
            </xdr:nvCxnSpPr>
            <xdr:spPr>
              <a:xfrm flipH="1">
                <a:off x="4543425" y="7315200"/>
                <a:ext cx="1038225" cy="0"/>
              </a:xfrm>
              <a:prstGeom prst="line">
                <a:avLst/>
              </a:prstGeom>
              <a:ln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5" name="Group 34"/>
            <xdr:cNvGrpSpPr/>
          </xdr:nvGrpSpPr>
          <xdr:grpSpPr>
            <a:xfrm>
              <a:off x="3524250" y="8524875"/>
              <a:ext cx="1076325" cy="209550"/>
              <a:chOff x="5219700" y="7362825"/>
              <a:chExt cx="1076325" cy="209550"/>
            </a:xfrm>
          </xdr:grpSpPr>
          <xdr:cxnSp macro="">
            <xdr:nvCxnSpPr>
              <xdr:cNvPr id="39" name="Straight Arrow Connector 38"/>
              <xdr:cNvCxnSpPr/>
            </xdr:nvCxnSpPr>
            <xdr:spPr>
              <a:xfrm flipH="1">
                <a:off x="5219700" y="7496175"/>
                <a:ext cx="1076325" cy="0"/>
              </a:xfrm>
              <a:prstGeom prst="straightConnector1">
                <a:avLst/>
              </a:prstGeom>
              <a:ln w="19050"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0" name="Straight Connector 39"/>
              <xdr:cNvCxnSpPr/>
            </xdr:nvCxnSpPr>
            <xdr:spPr>
              <a:xfrm rot="5400000" flipH="1">
                <a:off x="5114925" y="7467600"/>
                <a:ext cx="209550" cy="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" name="Straight Connector 40"/>
              <xdr:cNvCxnSpPr/>
            </xdr:nvCxnSpPr>
            <xdr:spPr>
              <a:xfrm rot="5400000" flipH="1">
                <a:off x="6181725" y="7467600"/>
                <a:ext cx="209550" cy="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6" name="Arc 35"/>
            <xdr:cNvSpPr/>
          </xdr:nvSpPr>
          <xdr:spPr>
            <a:xfrm rot="10800000">
              <a:off x="2962274" y="7467597"/>
              <a:ext cx="1152525" cy="1190627"/>
            </a:xfrm>
            <a:prstGeom prst="arc">
              <a:avLst>
                <a:gd name="adj1" fmla="val 16183937"/>
                <a:gd name="adj2" fmla="val 34639"/>
              </a:avLst>
            </a:prstGeom>
            <a:ln w="19050">
              <a:solidFill>
                <a:srgbClr val="FF0000"/>
              </a:solidFill>
              <a:headEnd type="arrow" w="med" len="med"/>
              <a:tailEnd type="arrow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7" name="Straight Connector 36"/>
            <xdr:cNvCxnSpPr/>
          </xdr:nvCxnSpPr>
          <xdr:spPr>
            <a:xfrm rot="5400000" flipH="1">
              <a:off x="2971800" y="7953375"/>
              <a:ext cx="0" cy="20955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Straight Arrow Connector 37"/>
            <xdr:cNvCxnSpPr/>
          </xdr:nvCxnSpPr>
          <xdr:spPr>
            <a:xfrm flipV="1">
              <a:off x="3209925" y="4867275"/>
              <a:ext cx="0" cy="666750"/>
            </a:xfrm>
            <a:prstGeom prst="straightConnector1">
              <a:avLst/>
            </a:prstGeom>
            <a:ln w="34925">
              <a:solidFill>
                <a:srgbClr val="FF0000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Group 7"/>
          <xdr:cNvGrpSpPr/>
        </xdr:nvGrpSpPr>
        <xdr:grpSpPr>
          <a:xfrm>
            <a:off x="3124200" y="8615251"/>
            <a:ext cx="3620344" cy="1843199"/>
            <a:chOff x="1647825" y="9158176"/>
            <a:chExt cx="4113114" cy="1955917"/>
          </a:xfrm>
        </xdr:grpSpPr>
        <xdr:pic>
          <xdr:nvPicPr>
            <xdr:cNvPr id="11" name="Picture 1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 rot="16200000">
              <a:off x="3295652" y="8620126"/>
              <a:ext cx="990476" cy="3038095"/>
            </a:xfrm>
            <a:prstGeom prst="rect">
              <a:avLst/>
            </a:prstGeom>
          </xdr:spPr>
        </xdr:pic>
        <xdr:sp macro="" textlink="">
          <xdr:nvSpPr>
            <xdr:cNvPr id="12" name="Oval 11"/>
            <xdr:cNvSpPr/>
          </xdr:nvSpPr>
          <xdr:spPr>
            <a:xfrm>
              <a:off x="4519614" y="9858319"/>
              <a:ext cx="542926" cy="542926"/>
            </a:xfrm>
            <a:prstGeom prst="ellipse">
              <a:avLst/>
            </a:prstGeom>
            <a:noFill/>
            <a:ln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13" name="Group 12"/>
            <xdr:cNvGrpSpPr/>
          </xdr:nvGrpSpPr>
          <xdr:grpSpPr>
            <a:xfrm rot="16200000">
              <a:off x="3417093" y="9036844"/>
              <a:ext cx="738187" cy="2952750"/>
              <a:chOff x="4543425" y="4362450"/>
              <a:chExt cx="738187" cy="2962275"/>
            </a:xfrm>
          </xdr:grpSpPr>
          <xdr:cxnSp macro="">
            <xdr:nvCxnSpPr>
              <xdr:cNvPr id="26" name="Straight Arrow Connector 25"/>
              <xdr:cNvCxnSpPr/>
            </xdr:nvCxnSpPr>
            <xdr:spPr>
              <a:xfrm>
                <a:off x="4619625" y="4362450"/>
                <a:ext cx="0" cy="2962275"/>
              </a:xfrm>
              <a:prstGeom prst="straightConnector1">
                <a:avLst/>
              </a:prstGeom>
              <a:ln w="19050"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Straight Connector 26"/>
              <xdr:cNvCxnSpPr/>
            </xdr:nvCxnSpPr>
            <xdr:spPr>
              <a:xfrm flipH="1">
                <a:off x="4543425" y="4362450"/>
                <a:ext cx="209550" cy="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" name="Straight Connector 27"/>
              <xdr:cNvCxnSpPr/>
            </xdr:nvCxnSpPr>
            <xdr:spPr>
              <a:xfrm rot="5400000">
                <a:off x="4912519" y="6946107"/>
                <a:ext cx="0" cy="738187"/>
              </a:xfrm>
              <a:prstGeom prst="line">
                <a:avLst/>
              </a:prstGeom>
              <a:ln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4" name="TextBox 13"/>
                <xdr:cNvSpPr txBox="1"/>
              </xdr:nvSpPr>
              <xdr:spPr>
                <a:xfrm>
                  <a:off x="3609975" y="10771306"/>
                  <a:ext cx="579411" cy="34278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ctr">
                  <a:noAutofit/>
                </a:bodyPr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en-US" sz="1600" b="1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600" b="1" i="1">
                                <a:latin typeface="Cambria Math"/>
                              </a:rPr>
                              <m:t>𝑳</m:t>
                            </m:r>
                          </m:e>
                          <m:sub>
                            <m:r>
                              <a:rPr lang="en-US" sz="1600" b="1" i="1">
                                <a:latin typeface="Cambria Math"/>
                              </a:rPr>
                              <m:t>𝒅𝒉</m:t>
                            </m:r>
                          </m:sub>
                        </m:sSub>
                      </m:oMath>
                    </m:oMathPara>
                  </a14:m>
                  <a:endParaRPr lang="en-US" sz="1600" b="1"/>
                </a:p>
              </xdr:txBody>
            </xdr:sp>
          </mc:Choice>
          <mc:Fallback xmlns="">
            <xdr:sp macro="" textlink="">
              <xdr:nvSpPr>
                <xdr:cNvPr id="14" name="TextBox 13"/>
                <xdr:cNvSpPr txBox="1"/>
              </xdr:nvSpPr>
              <xdr:spPr>
                <a:xfrm>
                  <a:off x="3609975" y="10771306"/>
                  <a:ext cx="579411" cy="34278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ctr">
                  <a:noAutofit/>
                </a:bodyPr>
                <a:lstStyle/>
                <a:p>
                  <a:pPr/>
                  <a:r>
                    <a:rPr lang="en-US" sz="1600" b="1" i="0">
                      <a:latin typeface="Cambria Math"/>
                    </a:rPr>
                    <a:t>𝑳_𝒅𝒉</a:t>
                  </a:r>
                  <a:endParaRPr lang="en-US" sz="1600" b="1"/>
                </a:p>
              </xdr:txBody>
            </xdr:sp>
          </mc:Fallback>
        </mc:AlternateContent>
        <xdr:grpSp>
          <xdr:nvGrpSpPr>
            <xdr:cNvPr id="15" name="Group 14"/>
            <xdr:cNvGrpSpPr/>
          </xdr:nvGrpSpPr>
          <xdr:grpSpPr>
            <a:xfrm flipV="1">
              <a:off x="4438651" y="9467849"/>
              <a:ext cx="438150" cy="180975"/>
              <a:chOff x="5219700" y="7362825"/>
              <a:chExt cx="1076325" cy="209550"/>
            </a:xfrm>
          </xdr:grpSpPr>
          <xdr:cxnSp macro="">
            <xdr:nvCxnSpPr>
              <xdr:cNvPr id="23" name="Straight Arrow Connector 22"/>
              <xdr:cNvCxnSpPr/>
            </xdr:nvCxnSpPr>
            <xdr:spPr>
              <a:xfrm flipH="1">
                <a:off x="5219700" y="7496175"/>
                <a:ext cx="1076325" cy="0"/>
              </a:xfrm>
              <a:prstGeom prst="straightConnector1">
                <a:avLst/>
              </a:prstGeom>
              <a:ln w="19050"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" name="Straight Connector 23"/>
              <xdr:cNvCxnSpPr/>
            </xdr:nvCxnSpPr>
            <xdr:spPr>
              <a:xfrm rot="5400000" flipH="1">
                <a:off x="5114925" y="7467600"/>
                <a:ext cx="209550" cy="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Straight Connector 24"/>
              <xdr:cNvCxnSpPr/>
            </xdr:nvCxnSpPr>
            <xdr:spPr>
              <a:xfrm rot="5400000" flipH="1">
                <a:off x="6181725" y="7467600"/>
                <a:ext cx="209550" cy="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6" name="Group 15"/>
            <xdr:cNvGrpSpPr/>
          </xdr:nvGrpSpPr>
          <xdr:grpSpPr>
            <a:xfrm>
              <a:off x="4257673" y="9534522"/>
              <a:ext cx="1190627" cy="1190627"/>
              <a:chOff x="4343398" y="9610722"/>
              <a:chExt cx="1190627" cy="1190627"/>
            </a:xfrm>
          </xdr:grpSpPr>
          <xdr:sp macro="" textlink="">
            <xdr:nvSpPr>
              <xdr:cNvPr id="21" name="Arc 20"/>
              <xdr:cNvSpPr/>
            </xdr:nvSpPr>
            <xdr:spPr>
              <a:xfrm rot="5400000">
                <a:off x="4362449" y="9620247"/>
                <a:ext cx="1152525" cy="1190627"/>
              </a:xfrm>
              <a:prstGeom prst="arc">
                <a:avLst>
                  <a:gd name="adj1" fmla="val 16183937"/>
                  <a:gd name="adj2" fmla="val 34639"/>
                </a:avLst>
              </a:prstGeom>
              <a:ln w="19050">
                <a:solidFill>
                  <a:srgbClr val="FF0000"/>
                </a:solidFill>
                <a:headEnd type="none" w="med" len="med"/>
                <a:tailEnd type="arrow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2" name="Arc 21"/>
              <xdr:cNvSpPr/>
            </xdr:nvSpPr>
            <xdr:spPr>
              <a:xfrm>
                <a:off x="4381499" y="9610722"/>
                <a:ext cx="1152525" cy="1190627"/>
              </a:xfrm>
              <a:prstGeom prst="arc">
                <a:avLst>
                  <a:gd name="adj1" fmla="val 16183937"/>
                  <a:gd name="adj2" fmla="val 34639"/>
                </a:avLst>
              </a:prstGeom>
              <a:ln w="19050">
                <a:solidFill>
                  <a:srgbClr val="FF0000"/>
                </a:solidFill>
                <a:headEnd type="arrow" w="med" len="med"/>
                <a:tailEnd type="none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cxnSp macro="">
          <xdr:nvCxnSpPr>
            <xdr:cNvPr id="17" name="Straight Connector 16"/>
            <xdr:cNvCxnSpPr/>
          </xdr:nvCxnSpPr>
          <xdr:spPr>
            <a:xfrm flipH="1" flipV="1">
              <a:off x="4843464" y="10606086"/>
              <a:ext cx="0" cy="180975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Arrow Connector 17"/>
            <xdr:cNvCxnSpPr/>
          </xdr:nvCxnSpPr>
          <xdr:spPr>
            <a:xfrm rot="16200000" flipV="1">
              <a:off x="1981200" y="10163175"/>
              <a:ext cx="0" cy="666750"/>
            </a:xfrm>
            <a:prstGeom prst="straightConnector1">
              <a:avLst/>
            </a:prstGeom>
            <a:ln w="34925">
              <a:solidFill>
                <a:srgbClr val="FF0000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9" name="TextBox 18"/>
                <xdr:cNvSpPr txBox="1"/>
              </xdr:nvSpPr>
              <xdr:spPr>
                <a:xfrm>
                  <a:off x="3971923" y="9158176"/>
                  <a:ext cx="1789016" cy="31149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ctr">
                  <a:noAutofit/>
                </a:bodyPr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en-US" sz="1200" b="1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200" b="1" i="1">
                                <a:latin typeface="Cambria Math"/>
                              </a:rPr>
                              <m:t>𝑴𝒂𝒙</m:t>
                            </m:r>
                            <m:r>
                              <a:rPr lang="en-US" sz="1200" b="1" i="1">
                                <a:latin typeface="Cambria Math"/>
                              </a:rPr>
                              <m:t>(</m:t>
                            </m:r>
                            <m:r>
                              <a:rPr lang="en-US" sz="1200" b="1" i="1">
                                <a:latin typeface="Cambria Math"/>
                              </a:rPr>
                              <m:t>𝟒</m:t>
                            </m:r>
                            <m:r>
                              <a:rPr lang="en-US" sz="1200" b="1" i="1">
                                <a:latin typeface="Cambria Math"/>
                              </a:rPr>
                              <m:t>𝒅</m:t>
                            </m:r>
                          </m:e>
                          <m:sub>
                            <m:r>
                              <a:rPr lang="en-US" sz="1200" b="1" i="1">
                                <a:latin typeface="Cambria Math"/>
                              </a:rPr>
                              <m:t>𝒃</m:t>
                            </m:r>
                          </m:sub>
                        </m:sSub>
                        <m:r>
                          <a:rPr lang="en-US" sz="1200" b="1" i="1">
                            <a:latin typeface="Cambria Math"/>
                          </a:rPr>
                          <m:t> , </m:t>
                        </m:r>
                        <m:r>
                          <a:rPr lang="en-US" sz="1200" b="1" i="1">
                            <a:latin typeface="Cambria Math"/>
                          </a:rPr>
                          <m:t>𝟔</m:t>
                        </m:r>
                        <m:r>
                          <a:rPr lang="en-US" sz="1200" b="1" i="1">
                            <a:latin typeface="Cambria Math"/>
                          </a:rPr>
                          <m:t>𝒎𝒎</m:t>
                        </m:r>
                        <m:r>
                          <a:rPr lang="en-US" sz="1200" b="1" i="1">
                            <a:latin typeface="Cambria Math"/>
                          </a:rPr>
                          <m:t>)</m:t>
                        </m:r>
                      </m:oMath>
                    </m:oMathPara>
                  </a14:m>
                  <a:endParaRPr lang="en-US" sz="1200" b="1"/>
                </a:p>
              </xdr:txBody>
            </xdr:sp>
          </mc:Choice>
          <mc:Fallback xmlns="">
            <xdr:sp macro="" textlink="">
              <xdr:nvSpPr>
                <xdr:cNvPr id="19" name="TextBox 18"/>
                <xdr:cNvSpPr txBox="1"/>
              </xdr:nvSpPr>
              <xdr:spPr>
                <a:xfrm>
                  <a:off x="3971923" y="9158176"/>
                  <a:ext cx="1789016" cy="31149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ctr">
                  <a:noAutofit/>
                </a:bodyPr>
                <a:lstStyle/>
                <a:p>
                  <a:pPr/>
                  <a:r>
                    <a:rPr lang="en-US" sz="1200" b="1" i="0">
                      <a:latin typeface="Cambria Math"/>
                    </a:rPr>
                    <a:t>〖𝑴𝒂𝒙(𝟒𝒅〗_𝒃  , 𝟔𝒎𝒎)</a:t>
                  </a:r>
                  <a:endParaRPr lang="en-US" sz="1200" b="1"/>
                </a:p>
              </xdr:txBody>
            </xdr:sp>
          </mc:Fallback>
        </mc:AlternateContent>
        <xdr:cxnSp macro="">
          <xdr:nvCxnSpPr>
            <xdr:cNvPr id="20" name="Straight Arrow Connector 19"/>
            <xdr:cNvCxnSpPr>
              <a:stCxn id="12" idx="3"/>
              <a:endCxn id="12" idx="7"/>
            </xdr:cNvCxnSpPr>
          </xdr:nvCxnSpPr>
          <xdr:spPr>
            <a:xfrm flipV="1">
              <a:off x="4599124" y="9937829"/>
              <a:ext cx="383906" cy="383906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" name="Curved Connector 8"/>
          <xdr:cNvCxnSpPr>
            <a:stCxn id="6" idx="1"/>
          </xdr:cNvCxnSpPr>
        </xdr:nvCxnSpPr>
        <xdr:spPr>
          <a:xfrm rot="10800000" flipV="1">
            <a:off x="5895975" y="8586791"/>
            <a:ext cx="2190750" cy="947733"/>
          </a:xfrm>
          <a:prstGeom prst="curvedConnector3">
            <a:avLst/>
          </a:prstGeom>
          <a:ln w="19050">
            <a:headEnd type="arrow" w="med" len="med"/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urved Connector 9"/>
          <xdr:cNvCxnSpPr>
            <a:stCxn id="6" idx="1"/>
          </xdr:cNvCxnSpPr>
        </xdr:nvCxnSpPr>
        <xdr:spPr>
          <a:xfrm rot="10800000">
            <a:off x="5353051" y="7477126"/>
            <a:ext cx="2733675" cy="1109667"/>
          </a:xfrm>
          <a:prstGeom prst="curvedConnector3">
            <a:avLst/>
          </a:prstGeom>
          <a:ln w="19050">
            <a:headEnd type="arrow" w="med" len="med"/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166688</xdr:colOff>
      <xdr:row>0</xdr:row>
      <xdr:rowOff>47625</xdr:rowOff>
    </xdr:from>
    <xdr:to>
      <xdr:col>13</xdr:col>
      <xdr:colOff>574676</xdr:colOff>
      <xdr:row>0</xdr:row>
      <xdr:rowOff>295275</xdr:rowOff>
    </xdr:to>
    <xdr:sp macro="" textlink="">
      <xdr:nvSpPr>
        <xdr:cNvPr id="47" name="TextBox 46">
          <a:hlinkClick xmlns:r="http://schemas.openxmlformats.org/officeDocument/2006/relationships" r:id="rId5"/>
        </xdr:cNvPr>
        <xdr:cNvSpPr txBox="1"/>
      </xdr:nvSpPr>
      <xdr:spPr>
        <a:xfrm>
          <a:off x="7556501" y="47625"/>
          <a:ext cx="10191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en-US" sz="1000" b="1" i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M.MEHRABAN</a:t>
          </a:r>
        </a:p>
      </xdr:txBody>
    </xdr:sp>
    <xdr:clientData/>
  </xdr:twoCellAnchor>
  <xdr:twoCellAnchor editAs="oneCell">
    <xdr:from>
      <xdr:col>6</xdr:col>
      <xdr:colOff>17205</xdr:colOff>
      <xdr:row>44</xdr:row>
      <xdr:rowOff>182563</xdr:rowOff>
    </xdr:from>
    <xdr:to>
      <xdr:col>13</xdr:col>
      <xdr:colOff>275997</xdr:colOff>
      <xdr:row>53</xdr:row>
      <xdr:rowOff>18647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0330" y="8969376"/>
          <a:ext cx="4846667" cy="1653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60327</xdr:colOff>
      <xdr:row>3</xdr:row>
      <xdr:rowOff>134937</xdr:rowOff>
    </xdr:from>
    <xdr:to>
      <xdr:col>13</xdr:col>
      <xdr:colOff>555627</xdr:colOff>
      <xdr:row>14</xdr:row>
      <xdr:rowOff>190499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6952" y="889000"/>
          <a:ext cx="5726113" cy="2151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79373</xdr:colOff>
      <xdr:row>17</xdr:row>
      <xdr:rowOff>135708</xdr:rowOff>
    </xdr:from>
    <xdr:to>
      <xdr:col>10</xdr:col>
      <xdr:colOff>794442</xdr:colOff>
      <xdr:row>28</xdr:row>
      <xdr:rowOff>139380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686" y="3564708"/>
          <a:ext cx="5882381" cy="2099172"/>
        </a:xfrm>
        <a:prstGeom prst="rect">
          <a:avLst/>
        </a:prstGeom>
      </xdr:spPr>
    </xdr:pic>
    <xdr:clientData/>
  </xdr:twoCellAnchor>
  <xdr:twoCellAnchor>
    <xdr:from>
      <xdr:col>3</xdr:col>
      <xdr:colOff>71410</xdr:colOff>
      <xdr:row>31</xdr:row>
      <xdr:rowOff>103187</xdr:rowOff>
    </xdr:from>
    <xdr:to>
      <xdr:col>10</xdr:col>
      <xdr:colOff>507973</xdr:colOff>
      <xdr:row>35</xdr:row>
      <xdr:rowOff>39687</xdr:rowOff>
    </xdr:to>
    <xdr:grpSp>
      <xdr:nvGrpSpPr>
        <xdr:cNvPr id="4" name="Group 3"/>
        <xdr:cNvGrpSpPr/>
      </xdr:nvGrpSpPr>
      <xdr:grpSpPr>
        <a:xfrm>
          <a:off x="1428723" y="6199187"/>
          <a:ext cx="5603875" cy="698500"/>
          <a:chOff x="1062118" y="10391791"/>
          <a:chExt cx="7517953" cy="749630"/>
        </a:xfrm>
      </xdr:grpSpPr>
      <xdr:grpSp>
        <xdr:nvGrpSpPr>
          <xdr:cNvPr id="5" name="Group 4"/>
          <xdr:cNvGrpSpPr/>
        </xdr:nvGrpSpPr>
        <xdr:grpSpPr>
          <a:xfrm>
            <a:off x="1062118" y="10391791"/>
            <a:ext cx="7517953" cy="223839"/>
            <a:chOff x="2071768" y="12058653"/>
            <a:chExt cx="7443518" cy="447677"/>
          </a:xfrm>
          <a:solidFill>
            <a:schemeClr val="accent2"/>
          </a:solidFill>
        </xdr:grpSpPr>
        <xdr:sp macro="" textlink="">
          <xdr:nvSpPr>
            <xdr:cNvPr id="11" name="Can 10"/>
            <xdr:cNvSpPr/>
          </xdr:nvSpPr>
          <xdr:spPr>
            <a:xfrm rot="5400000">
              <a:off x="4650336" y="12089648"/>
              <a:ext cx="104780" cy="404732"/>
            </a:xfrm>
            <a:prstGeom prst="can">
              <a:avLst/>
            </a:prstGeom>
            <a:solidFill>
              <a:srgbClr val="8C3836"/>
            </a:solidFill>
            <a:scene3d>
              <a:camera prst="orthographicFront">
                <a:rot lat="0" lon="0" rev="1500000"/>
              </a:camera>
              <a:lightRig rig="threePt" dir="t"/>
            </a:scene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2" name="Can 11"/>
            <xdr:cNvSpPr/>
          </xdr:nvSpPr>
          <xdr:spPr>
            <a:xfrm rot="5400000">
              <a:off x="6033212" y="10887657"/>
              <a:ext cx="104778" cy="2446769"/>
            </a:xfrm>
            <a:prstGeom prst="can">
              <a:avLst/>
            </a:prstGeom>
            <a:solidFill>
              <a:srgbClr val="8C3836"/>
            </a:solidFill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3" name="Can 12"/>
            <xdr:cNvSpPr/>
          </xdr:nvSpPr>
          <xdr:spPr>
            <a:xfrm rot="5400000">
              <a:off x="7145983" y="10108454"/>
              <a:ext cx="104774" cy="4633832"/>
            </a:xfrm>
            <a:prstGeom prst="can">
              <a:avLst/>
            </a:prstGeom>
            <a:solidFill>
              <a:srgbClr val="8C3836"/>
            </a:solidFill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4" name="Can 13"/>
            <xdr:cNvSpPr/>
          </xdr:nvSpPr>
          <xdr:spPr>
            <a:xfrm rot="5400000">
              <a:off x="3242764" y="11230557"/>
              <a:ext cx="104777" cy="2446769"/>
            </a:xfrm>
            <a:prstGeom prst="can">
              <a:avLst/>
            </a:prstGeom>
            <a:solidFill>
              <a:srgbClr val="8C3836"/>
            </a:solidFill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6" name="Group 5"/>
          <xdr:cNvGrpSpPr/>
        </xdr:nvGrpSpPr>
        <xdr:grpSpPr>
          <a:xfrm rot="16200000">
            <a:off x="4998246" y="9570246"/>
            <a:ext cx="276226" cy="2471740"/>
            <a:chOff x="4543425" y="4362450"/>
            <a:chExt cx="209550" cy="2962275"/>
          </a:xfrm>
        </xdr:grpSpPr>
        <xdr:cxnSp macro="">
          <xdr:nvCxnSpPr>
            <xdr:cNvPr id="8" name="Straight Arrow Connector 7"/>
            <xdr:cNvCxnSpPr/>
          </xdr:nvCxnSpPr>
          <xdr:spPr>
            <a:xfrm>
              <a:off x="4612399" y="4362450"/>
              <a:ext cx="0" cy="2962275"/>
            </a:xfrm>
            <a:prstGeom prst="straightConnector1">
              <a:avLst/>
            </a:prstGeom>
            <a:ln w="19050"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Straight Connector 8"/>
            <xdr:cNvCxnSpPr/>
          </xdr:nvCxnSpPr>
          <xdr:spPr>
            <a:xfrm flipH="1">
              <a:off x="4543425" y="4362450"/>
              <a:ext cx="209550" cy="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Straight Connector 9"/>
            <xdr:cNvCxnSpPr/>
          </xdr:nvCxnSpPr>
          <xdr:spPr>
            <a:xfrm flipH="1">
              <a:off x="4543425" y="7315200"/>
              <a:ext cx="209550" cy="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7" name="TextBox 6"/>
              <xdr:cNvSpPr txBox="1"/>
            </xdr:nvSpPr>
            <xdr:spPr>
              <a:xfrm>
                <a:off x="4733924" y="10829925"/>
                <a:ext cx="1258559" cy="31149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ctr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"/>
                    </m:oMathParaPr>
                    <m:oMath xmlns:m="http://schemas.openxmlformats.org/officeDocument/2006/math">
                      <m:r>
                        <a:rPr lang="en-US" sz="1400" b="1" i="1">
                          <a:latin typeface="Cambria Math"/>
                        </a:rPr>
                        <m:t>𝑶𝒗𝒆𝒓𝒍𝒂𝒑</m:t>
                      </m:r>
                    </m:oMath>
                  </m:oMathPara>
                </a14:m>
                <a:endParaRPr lang="en-US" sz="1400" b="1"/>
              </a:p>
            </xdr:txBody>
          </xdr:sp>
        </mc:Choice>
        <mc:Fallback xmlns="">
          <xdr:sp macro="" textlink="">
            <xdr:nvSpPr>
              <xdr:cNvPr id="7" name="TextBox 6"/>
              <xdr:cNvSpPr txBox="1"/>
            </xdr:nvSpPr>
            <xdr:spPr>
              <a:xfrm>
                <a:off x="4733924" y="10829925"/>
                <a:ext cx="1258559" cy="31149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ctr">
                <a:noAutofit/>
              </a:bodyPr>
              <a:lstStyle/>
              <a:p>
                <a:pPr/>
                <a:r>
                  <a:rPr lang="en-US" sz="1400" b="1" i="0">
                    <a:latin typeface="Cambria Math"/>
                  </a:rPr>
                  <a:t>𝑶𝒗𝒆𝒓𝒍𝒂𝒑</a:t>
                </a:r>
                <a:endParaRPr lang="en-US" sz="1400" b="1"/>
              </a:p>
            </xdr:txBody>
          </xdr:sp>
        </mc:Fallback>
      </mc:AlternateContent>
    </xdr:grpSp>
    <xdr:clientData/>
  </xdr:twoCellAnchor>
  <xdr:twoCellAnchor>
    <xdr:from>
      <xdr:col>12</xdr:col>
      <xdr:colOff>150813</xdr:colOff>
      <xdr:row>0</xdr:row>
      <xdr:rowOff>39687</xdr:rowOff>
    </xdr:from>
    <xdr:to>
      <xdr:col>13</xdr:col>
      <xdr:colOff>558800</xdr:colOff>
      <xdr:row>0</xdr:row>
      <xdr:rowOff>287337</xdr:rowOff>
    </xdr:to>
    <xdr:sp macro="" textlink="">
      <xdr:nvSpPr>
        <xdr:cNvPr id="15" name="TextBox 14">
          <a:hlinkClick xmlns:r="http://schemas.openxmlformats.org/officeDocument/2006/relationships" r:id="rId3"/>
        </xdr:cNvPr>
        <xdr:cNvSpPr txBox="1"/>
      </xdr:nvSpPr>
      <xdr:spPr>
        <a:xfrm>
          <a:off x="8247063" y="39687"/>
          <a:ext cx="10191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en-US" sz="1000" b="1" i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M.MEHRABAN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44451</xdr:colOff>
      <xdr:row>3</xdr:row>
      <xdr:rowOff>134937</xdr:rowOff>
    </xdr:from>
    <xdr:to>
      <xdr:col>11</xdr:col>
      <xdr:colOff>539751</xdr:colOff>
      <xdr:row>14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951" y="1119187"/>
          <a:ext cx="5726113" cy="2151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635876</xdr:colOff>
      <xdr:row>17</xdr:row>
      <xdr:rowOff>166687</xdr:rowOff>
    </xdr:from>
    <xdr:to>
      <xdr:col>11</xdr:col>
      <xdr:colOff>305063</xdr:colOff>
      <xdr:row>26</xdr:row>
      <xdr:rowOff>92124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4376" y="3881437"/>
          <a:ext cx="4900000" cy="2140000"/>
        </a:xfrm>
        <a:prstGeom prst="rect">
          <a:avLst/>
        </a:prstGeom>
      </xdr:spPr>
    </xdr:pic>
    <xdr:clientData/>
  </xdr:twoCellAnchor>
  <xdr:twoCellAnchor>
    <xdr:from>
      <xdr:col>1</xdr:col>
      <xdr:colOff>55564</xdr:colOff>
      <xdr:row>16</xdr:row>
      <xdr:rowOff>230187</xdr:rowOff>
    </xdr:from>
    <xdr:to>
      <xdr:col>4</xdr:col>
      <xdr:colOff>95250</xdr:colOff>
      <xdr:row>30</xdr:row>
      <xdr:rowOff>222250</xdr:rowOff>
    </xdr:to>
    <xdr:grpSp>
      <xdr:nvGrpSpPr>
        <xdr:cNvPr id="6" name="Group 5"/>
        <xdr:cNvGrpSpPr/>
      </xdr:nvGrpSpPr>
      <xdr:grpSpPr>
        <a:xfrm>
          <a:off x="301627" y="3698875"/>
          <a:ext cx="1762123" cy="3436938"/>
          <a:chOff x="5772151" y="4810123"/>
          <a:chExt cx="2162174" cy="3933827"/>
        </a:xfrm>
      </xdr:grpSpPr>
      <xdr:sp macro="" textlink="">
        <xdr:nvSpPr>
          <xdr:cNvPr id="7" name="Cube 6"/>
          <xdr:cNvSpPr/>
        </xdr:nvSpPr>
        <xdr:spPr>
          <a:xfrm>
            <a:off x="5772151" y="5286375"/>
            <a:ext cx="2162174" cy="3457575"/>
          </a:xfrm>
          <a:prstGeom prst="cube">
            <a:avLst>
              <a:gd name="adj" fmla="val 30319"/>
            </a:avLst>
          </a:prstGeom>
          <a:blipFill>
            <a:blip xmlns:r="http://schemas.openxmlformats.org/officeDocument/2006/relationships" r:embed="rId3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fa-IR" sz="1400" b="1">
              <a:solidFill>
                <a:sysClr val="windowText" lastClr="000000"/>
              </a:solidFill>
              <a:cs typeface="B Nazanin" pitchFamily="2" charset="-78"/>
            </a:endParaRPr>
          </a:p>
          <a:p>
            <a:pPr algn="ctr"/>
            <a:r>
              <a:rPr lang="fa-IR" sz="1400" b="1">
                <a:solidFill>
                  <a:sysClr val="windowText" lastClr="000000"/>
                </a:solidFill>
                <a:cs typeface="B Nazanin" pitchFamily="2" charset="-78"/>
              </a:rPr>
              <a:t>ستون</a:t>
            </a:r>
          </a:p>
          <a:p>
            <a:pPr algn="ctr"/>
            <a:r>
              <a:rPr lang="fa-IR" sz="1400" b="1">
                <a:solidFill>
                  <a:sysClr val="windowText" lastClr="000000"/>
                </a:solidFill>
                <a:cs typeface="B Nazanin" pitchFamily="2" charset="-78"/>
              </a:rPr>
              <a:t>یا </a:t>
            </a:r>
          </a:p>
          <a:p>
            <a:pPr algn="ctr"/>
            <a:r>
              <a:rPr lang="fa-IR" sz="1400" b="1">
                <a:solidFill>
                  <a:sysClr val="windowText" lastClr="000000"/>
                </a:solidFill>
                <a:cs typeface="B Nazanin" pitchFamily="2" charset="-78"/>
              </a:rPr>
              <a:t>دیوار</a:t>
            </a:r>
          </a:p>
        </xdr:txBody>
      </xdr:sp>
      <xdr:sp macro="" textlink="">
        <xdr:nvSpPr>
          <xdr:cNvPr id="8" name="Can 7"/>
          <xdr:cNvSpPr/>
        </xdr:nvSpPr>
        <xdr:spPr>
          <a:xfrm rot="10800000" flipV="1">
            <a:off x="5904303" y="6027150"/>
            <a:ext cx="124423" cy="2646629"/>
          </a:xfrm>
          <a:prstGeom prst="can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Can 8"/>
          <xdr:cNvSpPr/>
        </xdr:nvSpPr>
        <xdr:spPr>
          <a:xfrm rot="10800000" flipV="1">
            <a:off x="7040158" y="6024645"/>
            <a:ext cx="124423" cy="2646629"/>
          </a:xfrm>
          <a:prstGeom prst="can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0" name="Group 9"/>
          <xdr:cNvGrpSpPr/>
        </xdr:nvGrpSpPr>
        <xdr:grpSpPr>
          <a:xfrm>
            <a:off x="5943600" y="4810123"/>
            <a:ext cx="622935" cy="1118237"/>
            <a:chOff x="6858000" y="4533898"/>
            <a:chExt cx="622935" cy="1118237"/>
          </a:xfrm>
        </xdr:grpSpPr>
        <xdr:grpSp>
          <xdr:nvGrpSpPr>
            <xdr:cNvPr id="31" name="Group 30"/>
            <xdr:cNvGrpSpPr/>
          </xdr:nvGrpSpPr>
          <xdr:grpSpPr>
            <a:xfrm>
              <a:off x="6920505" y="4533898"/>
              <a:ext cx="491133" cy="1062148"/>
              <a:chOff x="6920505" y="4533898"/>
              <a:chExt cx="491133" cy="1062148"/>
            </a:xfrm>
          </xdr:grpSpPr>
          <xdr:cxnSp macro="">
            <xdr:nvCxnSpPr>
              <xdr:cNvPr id="37" name="Straight Arrow Connector 36"/>
              <xdr:cNvCxnSpPr/>
            </xdr:nvCxnSpPr>
            <xdr:spPr>
              <a:xfrm rot="16200000" flipV="1">
                <a:off x="6637797" y="5313338"/>
                <a:ext cx="565416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headEnd type="arrow" w="med" len="med"/>
                <a:tailEnd type="none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" name="Straight Arrow Connector 37"/>
              <xdr:cNvCxnSpPr/>
            </xdr:nvCxnSpPr>
            <xdr:spPr>
              <a:xfrm rot="16200000" flipV="1">
                <a:off x="6820558" y="5151936"/>
                <a:ext cx="565416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headEnd type="arrow" w="med" len="med"/>
                <a:tailEnd type="none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" name="Straight Arrow Connector 38"/>
              <xdr:cNvCxnSpPr/>
            </xdr:nvCxnSpPr>
            <xdr:spPr>
              <a:xfrm rot="16200000" flipV="1">
                <a:off x="6986055" y="4978504"/>
                <a:ext cx="565416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headEnd type="arrow" w="med" len="med"/>
                <a:tailEnd type="none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0" name="Straight Arrow Connector 39"/>
              <xdr:cNvCxnSpPr/>
            </xdr:nvCxnSpPr>
            <xdr:spPr>
              <a:xfrm rot="16200000" flipV="1">
                <a:off x="7128930" y="4816606"/>
                <a:ext cx="565416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headEnd type="arrow" w="med" len="med"/>
                <a:tailEnd type="none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2" name="Group 31"/>
            <xdr:cNvGrpSpPr/>
          </xdr:nvGrpSpPr>
          <xdr:grpSpPr>
            <a:xfrm>
              <a:off x="6858000" y="5038725"/>
              <a:ext cx="622935" cy="613410"/>
              <a:chOff x="7820025" y="5019675"/>
              <a:chExt cx="622935" cy="613410"/>
            </a:xfrm>
          </xdr:grpSpPr>
          <xdr:sp macro="" textlink="">
            <xdr:nvSpPr>
              <xdr:cNvPr id="33" name="Oval 32"/>
              <xdr:cNvSpPr/>
            </xdr:nvSpPr>
            <xdr:spPr>
              <a:xfrm>
                <a:off x="8001000" y="5334000"/>
                <a:ext cx="137160" cy="137160"/>
              </a:xfrm>
              <a:prstGeom prst="ellipse">
                <a:avLst/>
              </a:prstGeom>
              <a:scene3d>
                <a:camera prst="orthographicFront">
                  <a:rot lat="3408000" lon="19908000" rev="20154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4" name="Oval 33"/>
              <xdr:cNvSpPr/>
            </xdr:nvSpPr>
            <xdr:spPr>
              <a:xfrm>
                <a:off x="8162925" y="5162550"/>
                <a:ext cx="137160" cy="137160"/>
              </a:xfrm>
              <a:prstGeom prst="ellipse">
                <a:avLst/>
              </a:prstGeom>
              <a:scene3d>
                <a:camera prst="orthographicFront">
                  <a:rot lat="3408000" lon="19908000" rev="20154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5" name="Oval 34"/>
              <xdr:cNvSpPr/>
            </xdr:nvSpPr>
            <xdr:spPr>
              <a:xfrm>
                <a:off x="7820025" y="5495925"/>
                <a:ext cx="137160" cy="137160"/>
              </a:xfrm>
              <a:prstGeom prst="ellipse">
                <a:avLst/>
              </a:prstGeom>
              <a:scene3d>
                <a:camera prst="orthographicFront">
                  <a:rot lat="3408000" lon="19908000" rev="20154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6" name="Oval 35"/>
              <xdr:cNvSpPr/>
            </xdr:nvSpPr>
            <xdr:spPr>
              <a:xfrm>
                <a:off x="8305800" y="5019675"/>
                <a:ext cx="137160" cy="137160"/>
              </a:xfrm>
              <a:prstGeom prst="ellipse">
                <a:avLst/>
              </a:prstGeom>
              <a:scene3d>
                <a:camera prst="orthographicFront">
                  <a:rot lat="3408000" lon="19908000" rev="20154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1" name="TextBox 10"/>
              <xdr:cNvSpPr txBox="1"/>
            </xdr:nvSpPr>
            <xdr:spPr>
              <a:xfrm rot="10800000" flipV="1">
                <a:off x="6219825" y="7378075"/>
                <a:ext cx="552450" cy="36990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ctr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en-US" sz="1400" b="1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400" b="1" i="1">
                              <a:latin typeface="Cambria Math"/>
                            </a:rPr>
                            <m:t>𝑳</m:t>
                          </m:r>
                        </m:e>
                        <m:sub>
                          <m:r>
                            <a:rPr lang="en-US" sz="1400" b="1" i="1">
                              <a:latin typeface="Cambria Math"/>
                            </a:rPr>
                            <m:t>𝒅𝒄</m:t>
                          </m:r>
                        </m:sub>
                      </m:sSub>
                    </m:oMath>
                  </m:oMathPara>
                </a14:m>
                <a:endParaRPr lang="en-US" sz="1400" b="1"/>
              </a:p>
            </xdr:txBody>
          </xdr:sp>
        </mc:Choice>
        <mc:Fallback xmlns="">
          <xdr:sp macro="" textlink="">
            <xdr:nvSpPr>
              <xdr:cNvPr id="11" name="TextBox 10"/>
              <xdr:cNvSpPr txBox="1"/>
            </xdr:nvSpPr>
            <xdr:spPr>
              <a:xfrm rot="10800000" flipV="1">
                <a:off x="6219825" y="7378075"/>
                <a:ext cx="552450" cy="36990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ctr">
                <a:noAutofit/>
              </a:bodyPr>
              <a:lstStyle/>
              <a:p>
                <a:pPr/>
                <a:r>
                  <a:rPr lang="en-US" sz="1400" b="1" i="0">
                    <a:latin typeface="Cambria Math"/>
                  </a:rPr>
                  <a:t>𝑳_𝒅𝒄</a:t>
                </a:r>
                <a:endParaRPr lang="en-US" sz="1400" b="1"/>
              </a:p>
            </xdr:txBody>
          </xdr:sp>
        </mc:Fallback>
      </mc:AlternateContent>
      <xdr:grpSp>
        <xdr:nvGrpSpPr>
          <xdr:cNvPr id="12" name="Group 11"/>
          <xdr:cNvGrpSpPr/>
        </xdr:nvGrpSpPr>
        <xdr:grpSpPr>
          <a:xfrm rot="16200000">
            <a:off x="4842508" y="7265629"/>
            <a:ext cx="2670690" cy="169665"/>
            <a:chOff x="5219700" y="7362825"/>
            <a:chExt cx="1076674" cy="209551"/>
          </a:xfrm>
        </xdr:grpSpPr>
        <xdr:cxnSp macro="">
          <xdr:nvCxnSpPr>
            <xdr:cNvPr id="28" name="Straight Arrow Connector 27"/>
            <xdr:cNvCxnSpPr/>
          </xdr:nvCxnSpPr>
          <xdr:spPr>
            <a:xfrm flipH="1">
              <a:off x="5219700" y="7496180"/>
              <a:ext cx="1076325" cy="0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9" name="Straight Connector 28"/>
            <xdr:cNvCxnSpPr/>
          </xdr:nvCxnSpPr>
          <xdr:spPr>
            <a:xfrm rot="5400000" flipH="1">
              <a:off x="5114925" y="7467600"/>
              <a:ext cx="209550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/>
            <xdr:cNvCxnSpPr/>
          </xdr:nvCxnSpPr>
          <xdr:spPr>
            <a:xfrm rot="5400000" flipH="1">
              <a:off x="6191599" y="7467601"/>
              <a:ext cx="209550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13" name="Group 12"/>
          <xdr:cNvGrpSpPr/>
        </xdr:nvGrpSpPr>
        <xdr:grpSpPr>
          <a:xfrm rot="5400000" flipH="1">
            <a:off x="5537833" y="7275154"/>
            <a:ext cx="2670690" cy="169665"/>
            <a:chOff x="5219700" y="7362825"/>
            <a:chExt cx="1076674" cy="209551"/>
          </a:xfrm>
        </xdr:grpSpPr>
        <xdr:cxnSp macro="">
          <xdr:nvCxnSpPr>
            <xdr:cNvPr id="25" name="Straight Arrow Connector 24"/>
            <xdr:cNvCxnSpPr/>
          </xdr:nvCxnSpPr>
          <xdr:spPr>
            <a:xfrm flipH="1">
              <a:off x="5219700" y="7484416"/>
              <a:ext cx="1076325" cy="0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 rot="5400000" flipH="1">
              <a:off x="5114925" y="7467600"/>
              <a:ext cx="209550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/>
            <xdr:cNvCxnSpPr/>
          </xdr:nvCxnSpPr>
          <xdr:spPr>
            <a:xfrm rot="5400000" flipH="1">
              <a:off x="6191599" y="7467601"/>
              <a:ext cx="209550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14" name="Group 13"/>
          <xdr:cNvGrpSpPr/>
        </xdr:nvGrpSpPr>
        <xdr:grpSpPr>
          <a:xfrm>
            <a:off x="7067550" y="4810123"/>
            <a:ext cx="622935" cy="1118237"/>
            <a:chOff x="6858000" y="4533898"/>
            <a:chExt cx="622935" cy="1118237"/>
          </a:xfrm>
        </xdr:grpSpPr>
        <xdr:grpSp>
          <xdr:nvGrpSpPr>
            <xdr:cNvPr id="15" name="Group 14"/>
            <xdr:cNvGrpSpPr/>
          </xdr:nvGrpSpPr>
          <xdr:grpSpPr>
            <a:xfrm>
              <a:off x="6920505" y="4533898"/>
              <a:ext cx="491133" cy="1062148"/>
              <a:chOff x="6920505" y="4533898"/>
              <a:chExt cx="491133" cy="1062148"/>
            </a:xfrm>
          </xdr:grpSpPr>
          <xdr:cxnSp macro="">
            <xdr:nvCxnSpPr>
              <xdr:cNvPr id="21" name="Straight Arrow Connector 20"/>
              <xdr:cNvCxnSpPr/>
            </xdr:nvCxnSpPr>
            <xdr:spPr>
              <a:xfrm rot="16200000" flipV="1">
                <a:off x="6637797" y="5313338"/>
                <a:ext cx="565416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headEnd type="arrow" w="med" len="med"/>
                <a:tailEnd type="none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" name="Straight Arrow Connector 21"/>
              <xdr:cNvCxnSpPr/>
            </xdr:nvCxnSpPr>
            <xdr:spPr>
              <a:xfrm rot="16200000" flipV="1">
                <a:off x="6820558" y="5151936"/>
                <a:ext cx="565416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headEnd type="arrow" w="med" len="med"/>
                <a:tailEnd type="none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Straight Arrow Connector 22"/>
              <xdr:cNvCxnSpPr/>
            </xdr:nvCxnSpPr>
            <xdr:spPr>
              <a:xfrm rot="16200000" flipV="1">
                <a:off x="6986055" y="4978504"/>
                <a:ext cx="565416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headEnd type="arrow" w="med" len="med"/>
                <a:tailEnd type="none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" name="Straight Arrow Connector 23"/>
              <xdr:cNvCxnSpPr/>
            </xdr:nvCxnSpPr>
            <xdr:spPr>
              <a:xfrm rot="16200000" flipV="1">
                <a:off x="7128930" y="4816606"/>
                <a:ext cx="565416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headEnd type="arrow" w="med" len="med"/>
                <a:tailEnd type="none" w="med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6" name="Group 15"/>
            <xdr:cNvGrpSpPr/>
          </xdr:nvGrpSpPr>
          <xdr:grpSpPr>
            <a:xfrm>
              <a:off x="6858000" y="5038725"/>
              <a:ext cx="622935" cy="613410"/>
              <a:chOff x="7820025" y="5019675"/>
              <a:chExt cx="622935" cy="613410"/>
            </a:xfrm>
          </xdr:grpSpPr>
          <xdr:sp macro="" textlink="">
            <xdr:nvSpPr>
              <xdr:cNvPr id="17" name="Oval 16"/>
              <xdr:cNvSpPr/>
            </xdr:nvSpPr>
            <xdr:spPr>
              <a:xfrm>
                <a:off x="8001000" y="5334000"/>
                <a:ext cx="137160" cy="137160"/>
              </a:xfrm>
              <a:prstGeom prst="ellipse">
                <a:avLst/>
              </a:prstGeom>
              <a:scene3d>
                <a:camera prst="orthographicFront">
                  <a:rot lat="3408000" lon="19908000" rev="20154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8" name="Oval 17"/>
              <xdr:cNvSpPr/>
            </xdr:nvSpPr>
            <xdr:spPr>
              <a:xfrm>
                <a:off x="8162925" y="5162550"/>
                <a:ext cx="137160" cy="137160"/>
              </a:xfrm>
              <a:prstGeom prst="ellipse">
                <a:avLst/>
              </a:prstGeom>
              <a:scene3d>
                <a:camera prst="orthographicFront">
                  <a:rot lat="3408000" lon="19908000" rev="20154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9" name="Oval 18"/>
              <xdr:cNvSpPr/>
            </xdr:nvSpPr>
            <xdr:spPr>
              <a:xfrm>
                <a:off x="7820025" y="5495925"/>
                <a:ext cx="137160" cy="137160"/>
              </a:xfrm>
              <a:prstGeom prst="ellipse">
                <a:avLst/>
              </a:prstGeom>
              <a:scene3d>
                <a:camera prst="orthographicFront">
                  <a:rot lat="3408000" lon="19908000" rev="20154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0" name="Oval 19"/>
              <xdr:cNvSpPr/>
            </xdr:nvSpPr>
            <xdr:spPr>
              <a:xfrm>
                <a:off x="8305800" y="5019675"/>
                <a:ext cx="137160" cy="137160"/>
              </a:xfrm>
              <a:prstGeom prst="ellipse">
                <a:avLst/>
              </a:prstGeom>
              <a:scene3d>
                <a:camera prst="orthographicFront">
                  <a:rot lat="3408000" lon="19908000" rev="20154000"/>
                </a:camera>
                <a:lightRig rig="threePt" dir="t"/>
              </a:scene3d>
            </xdr:spPr>
            <xdr:style>
              <a:lnRef idx="2">
                <a:schemeClr val="accent2">
                  <a:shade val="50000"/>
                </a:schemeClr>
              </a:lnRef>
              <a:fillRef idx="1">
                <a:schemeClr val="accent2"/>
              </a:fillRef>
              <a:effectRef idx="0">
                <a:schemeClr val="accent2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</xdr:grpSp>
    <xdr:clientData/>
  </xdr:twoCellAnchor>
  <xdr:twoCellAnchor>
    <xdr:from>
      <xdr:col>10</xdr:col>
      <xdr:colOff>166687</xdr:colOff>
      <xdr:row>0</xdr:row>
      <xdr:rowOff>47625</xdr:rowOff>
    </xdr:from>
    <xdr:to>
      <xdr:col>11</xdr:col>
      <xdr:colOff>574674</xdr:colOff>
      <xdr:row>0</xdr:row>
      <xdr:rowOff>295275</xdr:rowOff>
    </xdr:to>
    <xdr:sp macro="" textlink="">
      <xdr:nvSpPr>
        <xdr:cNvPr id="41" name="TextBox 40">
          <a:hlinkClick xmlns:r="http://schemas.openxmlformats.org/officeDocument/2006/relationships" r:id="rId4"/>
        </xdr:cNvPr>
        <xdr:cNvSpPr txBox="1"/>
      </xdr:nvSpPr>
      <xdr:spPr>
        <a:xfrm>
          <a:off x="6754812" y="47625"/>
          <a:ext cx="10191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l"/>
          <a:r>
            <a:rPr lang="en-US" sz="1000" b="1" i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M.MEHRABAN</a:t>
          </a: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CB2AAAF-6834-4FA3-AF9C-91F5C653FAB4}" protected="1">
  <header guid="{1CB2AAAF-6834-4FA3-AF9C-91F5C653FAB4}" dateTime="2019-05-27T15:40:09" maxSheetId="5" userName="Admin" r:id="rId1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CB2AAAF-6834-4FA3-AF9C-91F5C653FAB4}" name="Admin" id="-949723922" dateTime="2019-05-27T15:40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64"/>
  <sheetViews>
    <sheetView showGridLines="0" tabSelected="1" zoomScale="120" zoomScaleNormal="120" workbookViewId="0">
      <selection activeCell="H2" sqref="H2"/>
    </sheetView>
  </sheetViews>
  <sheetFormatPr defaultColWidth="0" defaultRowHeight="15" zeroHeight="1"/>
  <cols>
    <col min="1" max="1" width="3.7109375" style="1" bestFit="1" customWidth="1"/>
    <col min="2" max="2" width="6" style="1" customWidth="1"/>
    <col min="3" max="3" width="10.7109375" style="1" bestFit="1" customWidth="1"/>
    <col min="4" max="4" width="10" style="1" bestFit="1" customWidth="1"/>
    <col min="5" max="5" width="12.5703125" style="1" bestFit="1" customWidth="1"/>
    <col min="6" max="6" width="9.140625" style="1" customWidth="1"/>
    <col min="7" max="7" width="11.7109375" style="1" bestFit="1" customWidth="1"/>
    <col min="8" max="8" width="11.7109375" style="1" customWidth="1"/>
    <col min="9" max="9" width="11.140625" style="1" bestFit="1" customWidth="1"/>
    <col min="10" max="10" width="11.85546875" style="1" bestFit="1" customWidth="1"/>
    <col min="11" max="11" width="14.42578125" style="1" bestFit="1" customWidth="1"/>
    <col min="12" max="12" width="9.140625" style="1" customWidth="1"/>
    <col min="13" max="13" width="11.7109375" style="1" bestFit="1" customWidth="1"/>
    <col min="14" max="14" width="9.140625" style="1" customWidth="1"/>
    <col min="15" max="19" width="0" style="1" hidden="1" customWidth="1"/>
    <col min="20" max="16384" width="9.140625" style="1" hidden="1"/>
  </cols>
  <sheetData>
    <row r="1" spans="1:19" ht="27" thickBot="1">
      <c r="A1" s="46" t="s">
        <v>13</v>
      </c>
      <c r="B1" s="46"/>
      <c r="C1" s="46"/>
      <c r="D1" s="46"/>
      <c r="E1" s="46"/>
    </row>
    <row r="2" spans="1:19" ht="16.5" thickBot="1">
      <c r="A2" s="47" t="s">
        <v>14</v>
      </c>
      <c r="B2" s="48" t="s">
        <v>15</v>
      </c>
      <c r="C2" s="49" t="s">
        <v>16</v>
      </c>
      <c r="D2" s="49"/>
      <c r="E2" s="50" t="s">
        <v>17</v>
      </c>
      <c r="G2" s="10" t="s">
        <v>24</v>
      </c>
      <c r="H2" s="21">
        <v>25</v>
      </c>
    </row>
    <row r="3" spans="1:19" ht="16.5" thickBot="1">
      <c r="A3" s="47"/>
      <c r="B3" s="47"/>
      <c r="C3" s="12" t="s">
        <v>18</v>
      </c>
      <c r="D3" s="13" t="s">
        <v>19</v>
      </c>
      <c r="E3" s="51"/>
      <c r="G3" s="10" t="s">
        <v>25</v>
      </c>
      <c r="H3" s="21">
        <v>400</v>
      </c>
    </row>
    <row r="4" spans="1:19" ht="15" customHeight="1">
      <c r="A4" s="14">
        <v>1</v>
      </c>
      <c r="B4" s="14" t="s">
        <v>26</v>
      </c>
      <c r="C4" s="15" t="str">
        <f t="shared" ref="C4:C15" si="0">CEILING(ROUNDDOWN(H49,-1),50)/10&amp;" cm"</f>
        <v>30 cm</v>
      </c>
      <c r="D4" s="5" t="str">
        <f t="shared" ref="D4:D15" si="1">CEILING(ROUNDDOWN(I49,-1),50)/10&amp;" cm"</f>
        <v>30 cm</v>
      </c>
      <c r="E4" s="14" t="str">
        <f>C4</f>
        <v>30 cm</v>
      </c>
    </row>
    <row r="5" spans="1:19" ht="15" customHeight="1">
      <c r="A5" s="16">
        <v>2</v>
      </c>
      <c r="B5" s="16" t="s">
        <v>27</v>
      </c>
      <c r="C5" s="17" t="str">
        <f t="shared" si="0"/>
        <v>30 cm</v>
      </c>
      <c r="D5" s="7" t="str">
        <f t="shared" si="1"/>
        <v>40 cm</v>
      </c>
      <c r="E5" s="16" t="str">
        <f t="shared" ref="E5:E15" si="2">C5</f>
        <v>30 cm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15" customHeight="1">
      <c r="A6" s="16">
        <v>3</v>
      </c>
      <c r="B6" s="16" t="s">
        <v>28</v>
      </c>
      <c r="C6" s="17" t="str">
        <f t="shared" si="0"/>
        <v>40 cm</v>
      </c>
      <c r="D6" s="7" t="str">
        <f t="shared" si="1"/>
        <v>50 cm</v>
      </c>
      <c r="E6" s="16" t="str">
        <f t="shared" si="2"/>
        <v>40 cm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15" customHeight="1">
      <c r="A7" s="16">
        <v>4</v>
      </c>
      <c r="B7" s="16" t="s">
        <v>29</v>
      </c>
      <c r="C7" s="17" t="str">
        <f t="shared" si="0"/>
        <v>50 cm</v>
      </c>
      <c r="D7" s="7" t="str">
        <f t="shared" si="1"/>
        <v>60 cm</v>
      </c>
      <c r="E7" s="16" t="str">
        <f t="shared" si="2"/>
        <v>50 cm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ht="15" customHeight="1">
      <c r="A8" s="16">
        <v>5</v>
      </c>
      <c r="B8" s="16" t="s">
        <v>30</v>
      </c>
      <c r="C8" s="17" t="str">
        <f t="shared" si="0"/>
        <v>55 cm</v>
      </c>
      <c r="D8" s="7" t="str">
        <f t="shared" si="1"/>
        <v>70 cm</v>
      </c>
      <c r="E8" s="16" t="str">
        <f t="shared" si="2"/>
        <v>55 cm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15" customHeight="1">
      <c r="A9" s="16">
        <v>6</v>
      </c>
      <c r="B9" s="16" t="s">
        <v>31</v>
      </c>
      <c r="C9" s="17" t="str">
        <f t="shared" si="0"/>
        <v>65 cm</v>
      </c>
      <c r="D9" s="7" t="str">
        <f t="shared" si="1"/>
        <v>80 cm</v>
      </c>
      <c r="E9" s="16" t="str">
        <f t="shared" si="2"/>
        <v>65 cm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5" customHeight="1">
      <c r="A10" s="16">
        <v>7</v>
      </c>
      <c r="B10" s="16" t="s">
        <v>32</v>
      </c>
      <c r="C10" s="17" t="str">
        <f t="shared" si="0"/>
        <v>70 cm</v>
      </c>
      <c r="D10" s="7" t="str">
        <f t="shared" si="1"/>
        <v>90 cm</v>
      </c>
      <c r="E10" s="16" t="str">
        <f>C10</f>
        <v>70 cm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5" customHeight="1">
      <c r="A11" s="16">
        <v>8</v>
      </c>
      <c r="B11" s="16" t="s">
        <v>33</v>
      </c>
      <c r="C11" s="17" t="str">
        <f t="shared" si="0"/>
        <v>80 cm</v>
      </c>
      <c r="D11" s="7" t="str">
        <f t="shared" si="1"/>
        <v>100 cm</v>
      </c>
      <c r="E11" s="16" t="str">
        <f t="shared" si="2"/>
        <v>80 cm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5" customHeight="1">
      <c r="A12" s="16">
        <v>9</v>
      </c>
      <c r="B12" s="16" t="s">
        <v>34</v>
      </c>
      <c r="C12" s="17" t="str">
        <f t="shared" si="0"/>
        <v>110 cm</v>
      </c>
      <c r="D12" s="7" t="str">
        <f t="shared" si="1"/>
        <v>140 cm</v>
      </c>
      <c r="E12" s="16" t="str">
        <f t="shared" si="2"/>
        <v>110 cm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5" customHeight="1">
      <c r="A13" s="16">
        <v>10</v>
      </c>
      <c r="B13" s="16" t="s">
        <v>35</v>
      </c>
      <c r="C13" s="17" t="str">
        <f t="shared" si="0"/>
        <v>120 cm</v>
      </c>
      <c r="D13" s="7" t="str">
        <f t="shared" si="1"/>
        <v>160 cm</v>
      </c>
      <c r="E13" s="16" t="str">
        <f t="shared" si="2"/>
        <v>120 cm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15" customHeight="1">
      <c r="A14" s="16">
        <v>11</v>
      </c>
      <c r="B14" s="16" t="s">
        <v>36</v>
      </c>
      <c r="C14" s="17" t="str">
        <f t="shared" si="0"/>
        <v>135 cm</v>
      </c>
      <c r="D14" s="7" t="str">
        <f t="shared" si="1"/>
        <v>180 cm</v>
      </c>
      <c r="E14" s="16" t="str">
        <f t="shared" si="2"/>
        <v>135 cm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15" customHeight="1" thickBot="1">
      <c r="A15" s="19">
        <v>12</v>
      </c>
      <c r="B15" s="19" t="s">
        <v>37</v>
      </c>
      <c r="C15" s="20" t="str">
        <f t="shared" si="0"/>
        <v>155 cm</v>
      </c>
      <c r="D15" s="9" t="str">
        <f t="shared" si="1"/>
        <v>205 cm</v>
      </c>
      <c r="E15" s="19" t="str">
        <f t="shared" si="2"/>
        <v>155 cm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ht="15" customHeight="1"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7:19" ht="15" customHeight="1"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7:19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7:19"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7:19"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7:19"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7:19"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7:19"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7:19"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7:19"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7:19"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7:19"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7:19"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7:19"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7:19"/>
    <row r="31" spans="7:19"/>
    <row r="32" spans="7:19"/>
    <row r="33" spans="6:9"/>
    <row r="34" spans="6:9"/>
    <row r="35" spans="6:9"/>
    <row r="36" spans="6:9"/>
    <row r="37" spans="6:9"/>
    <row r="38" spans="6:9"/>
    <row r="39" spans="6:9"/>
    <row r="40" spans="6:9"/>
    <row r="41" spans="6:9" ht="15.75" thickBot="1"/>
    <row r="42" spans="6:9" ht="15.75">
      <c r="F42" s="52" t="s">
        <v>2</v>
      </c>
      <c r="G42" s="53"/>
      <c r="H42" s="34">
        <f t="shared" ref="H42:H43" si="3">H2</f>
        <v>25</v>
      </c>
      <c r="I42" s="34">
        <f t="shared" ref="I42:I43" si="4">H2</f>
        <v>25</v>
      </c>
    </row>
    <row r="43" spans="6:9" ht="15.75">
      <c r="F43" s="54" t="s">
        <v>3</v>
      </c>
      <c r="G43" s="55"/>
      <c r="H43" s="35">
        <f t="shared" si="3"/>
        <v>400</v>
      </c>
      <c r="I43" s="35">
        <f t="shared" si="4"/>
        <v>400</v>
      </c>
    </row>
    <row r="44" spans="6:9" ht="15.75">
      <c r="F44" s="56" t="s">
        <v>4</v>
      </c>
      <c r="G44" s="57"/>
      <c r="H44" s="36">
        <v>1</v>
      </c>
      <c r="I44" s="30">
        <v>1.3</v>
      </c>
    </row>
    <row r="45" spans="6:9" ht="15.75">
      <c r="F45" s="56" t="s">
        <v>5</v>
      </c>
      <c r="G45" s="57"/>
      <c r="H45" s="36">
        <v>1</v>
      </c>
      <c r="I45" s="30">
        <v>1</v>
      </c>
    </row>
    <row r="46" spans="6:9" ht="15.75">
      <c r="F46" s="54" t="s">
        <v>11</v>
      </c>
      <c r="G46" s="55"/>
      <c r="H46" s="36">
        <v>1</v>
      </c>
      <c r="I46" s="30">
        <v>1</v>
      </c>
    </row>
    <row r="47" spans="6:9" ht="16.5" thickBot="1">
      <c r="F47" s="44" t="s">
        <v>0</v>
      </c>
      <c r="G47" s="45"/>
      <c r="H47" s="37">
        <v>1.5</v>
      </c>
      <c r="I47" s="31">
        <v>1.5</v>
      </c>
    </row>
    <row r="48" spans="6:9" ht="18" thickBot="1">
      <c r="F48" s="2" t="s">
        <v>1</v>
      </c>
      <c r="G48" s="3" t="s">
        <v>6</v>
      </c>
      <c r="H48" s="38" t="s">
        <v>7</v>
      </c>
      <c r="I48" s="39" t="s">
        <v>7</v>
      </c>
    </row>
    <row r="49" spans="6:9">
      <c r="F49" s="4">
        <v>6</v>
      </c>
      <c r="G49" s="5">
        <f>IF(F49&lt;=20,0.8,1)</f>
        <v>0.8</v>
      </c>
      <c r="H49" s="40">
        <f t="shared" ref="H49:I60" si="5">IF((0.86*0.85*H$43*H$44*H$45*H$46*$G49*$F49)/(((0.65*H$42)^0.5)*H$47)&lt;300,300,(0.86*0.85*H$43*H$44*H$45*H$46*$G49*$F49)/(((0.65*H$42)^0.5)*H$47))</f>
        <v>300</v>
      </c>
      <c r="I49" s="41">
        <f t="shared" si="5"/>
        <v>301.74773319711949</v>
      </c>
    </row>
    <row r="50" spans="6:9">
      <c r="F50" s="6">
        <v>8</v>
      </c>
      <c r="G50" s="7">
        <f t="shared" ref="G50:G60" si="6">IF(F50&lt;=20,0.8,1)</f>
        <v>0.8</v>
      </c>
      <c r="H50" s="40">
        <f t="shared" si="5"/>
        <v>309.48485456114821</v>
      </c>
      <c r="I50" s="41">
        <f t="shared" si="5"/>
        <v>402.33031092949267</v>
      </c>
    </row>
    <row r="51" spans="6:9">
      <c r="F51" s="6">
        <v>10</v>
      </c>
      <c r="G51" s="7">
        <f t="shared" si="6"/>
        <v>0.8</v>
      </c>
      <c r="H51" s="40">
        <f t="shared" si="5"/>
        <v>386.85606820143522</v>
      </c>
      <c r="I51" s="41">
        <f t="shared" si="5"/>
        <v>502.91288866186585</v>
      </c>
    </row>
    <row r="52" spans="6:9">
      <c r="F52" s="6">
        <v>12</v>
      </c>
      <c r="G52" s="7">
        <f t="shared" si="6"/>
        <v>0.8</v>
      </c>
      <c r="H52" s="40">
        <f t="shared" si="5"/>
        <v>464.22728184172229</v>
      </c>
      <c r="I52" s="41">
        <f t="shared" si="5"/>
        <v>603.49546639423897</v>
      </c>
    </row>
    <row r="53" spans="6:9">
      <c r="F53" s="6">
        <v>14</v>
      </c>
      <c r="G53" s="7">
        <f t="shared" si="6"/>
        <v>0.8</v>
      </c>
      <c r="H53" s="40">
        <f t="shared" si="5"/>
        <v>541.5984954820093</v>
      </c>
      <c r="I53" s="41">
        <f t="shared" si="5"/>
        <v>704.07804412661221</v>
      </c>
    </row>
    <row r="54" spans="6:9">
      <c r="F54" s="6">
        <v>16</v>
      </c>
      <c r="G54" s="7">
        <f t="shared" si="6"/>
        <v>0.8</v>
      </c>
      <c r="H54" s="40">
        <f t="shared" si="5"/>
        <v>618.96970912229642</v>
      </c>
      <c r="I54" s="41">
        <f t="shared" si="5"/>
        <v>804.66062185898534</v>
      </c>
    </row>
    <row r="55" spans="6:9">
      <c r="F55" s="6">
        <v>18</v>
      </c>
      <c r="G55" s="7">
        <f t="shared" si="6"/>
        <v>0.8</v>
      </c>
      <c r="H55" s="40">
        <f t="shared" si="5"/>
        <v>696.34092276258332</v>
      </c>
      <c r="I55" s="41">
        <f t="shared" si="5"/>
        <v>905.24319959135846</v>
      </c>
    </row>
    <row r="56" spans="6:9">
      <c r="F56" s="6">
        <v>20</v>
      </c>
      <c r="G56" s="7">
        <f t="shared" si="6"/>
        <v>0.8</v>
      </c>
      <c r="H56" s="40">
        <f t="shared" si="5"/>
        <v>773.71213640287044</v>
      </c>
      <c r="I56" s="41">
        <f t="shared" si="5"/>
        <v>1005.8257773237317</v>
      </c>
    </row>
    <row r="57" spans="6:9">
      <c r="F57" s="6">
        <v>22</v>
      </c>
      <c r="G57" s="7">
        <f t="shared" si="6"/>
        <v>1</v>
      </c>
      <c r="H57" s="40">
        <f t="shared" si="5"/>
        <v>1063.8541875539468</v>
      </c>
      <c r="I57" s="41">
        <f t="shared" si="5"/>
        <v>1383.0104438201308</v>
      </c>
    </row>
    <row r="58" spans="6:9">
      <c r="F58" s="6">
        <v>25</v>
      </c>
      <c r="G58" s="7">
        <f t="shared" si="6"/>
        <v>1</v>
      </c>
      <c r="H58" s="40">
        <f t="shared" si="5"/>
        <v>1208.925213129485</v>
      </c>
      <c r="I58" s="41">
        <f t="shared" si="5"/>
        <v>1571.6027770683306</v>
      </c>
    </row>
    <row r="59" spans="6:9">
      <c r="F59" s="6">
        <v>28</v>
      </c>
      <c r="G59" s="7">
        <f t="shared" si="6"/>
        <v>1</v>
      </c>
      <c r="H59" s="40">
        <f t="shared" si="5"/>
        <v>1353.9962387050232</v>
      </c>
      <c r="I59" s="41">
        <f t="shared" si="5"/>
        <v>1760.1951103165304</v>
      </c>
    </row>
    <row r="60" spans="6:9" ht="15.75" thickBot="1">
      <c r="F60" s="8">
        <v>32</v>
      </c>
      <c r="G60" s="9">
        <f t="shared" si="6"/>
        <v>1</v>
      </c>
      <c r="H60" s="42">
        <f t="shared" si="5"/>
        <v>1547.4242728057409</v>
      </c>
      <c r="I60" s="43">
        <f t="shared" si="5"/>
        <v>2011.6515546474634</v>
      </c>
    </row>
    <row r="61" spans="6:9"/>
    <row r="62" spans="6:9"/>
    <row r="63" spans="6:9" hidden="1"/>
    <row r="64" spans="6:9" hidden="1"/>
  </sheetData>
  <sheetProtection password="B8D4" sheet="1" objects="1" scenarios="1"/>
  <customSheetViews>
    <customSheetView guid="{DF4F1C81-03E5-441C-9D27-3CFB72068A5C}" scale="120" showGridLines="0" hiddenRows="1" hiddenColumns="1">
      <selection activeCell="H2" sqref="H2"/>
      <pageMargins left="0.7" right="0.7" top="0.75" bottom="0.75" header="0.3" footer="0.3"/>
      <pageSetup paperSize="9" orientation="portrait" r:id="rId1"/>
    </customSheetView>
  </customSheetViews>
  <mergeCells count="11">
    <mergeCell ref="F47:G47"/>
    <mergeCell ref="A1:E1"/>
    <mergeCell ref="A2:A3"/>
    <mergeCell ref="B2:B3"/>
    <mergeCell ref="C2:D2"/>
    <mergeCell ref="E2:E3"/>
    <mergeCell ref="F42:G42"/>
    <mergeCell ref="F43:G43"/>
    <mergeCell ref="F44:G44"/>
    <mergeCell ref="F45:G45"/>
    <mergeCell ref="F46:G46"/>
  </mergeCells>
  <dataValidations count="1">
    <dataValidation type="decimal" allowBlank="1" showInputMessage="1" showErrorMessage="1" sqref="H2:H3">
      <formula1>1</formula1>
      <formula2>1000</formula2>
    </dataValidation>
  </dataValidation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66"/>
  <sheetViews>
    <sheetView showGridLines="0" zoomScale="120" zoomScaleNormal="120" workbookViewId="0">
      <selection activeCell="H2" sqref="H2"/>
    </sheetView>
  </sheetViews>
  <sheetFormatPr defaultColWidth="0" defaultRowHeight="15" zeroHeight="1"/>
  <cols>
    <col min="1" max="1" width="3.7109375" style="1" bestFit="1" customWidth="1"/>
    <col min="2" max="2" width="5.85546875" style="1" customWidth="1"/>
    <col min="3" max="3" width="8.28515625" style="1" customWidth="1"/>
    <col min="4" max="4" width="15" style="1" bestFit="1" customWidth="1"/>
    <col min="5" max="6" width="9.140625" style="1" customWidth="1"/>
    <col min="7" max="7" width="10.7109375" style="1" bestFit="1" customWidth="1"/>
    <col min="8" max="8" width="12.28515625" style="1" customWidth="1"/>
    <col min="9" max="14" width="9.140625" style="1" customWidth="1"/>
    <col min="15" max="16384" width="9.140625" style="1" hidden="1"/>
  </cols>
  <sheetData>
    <row r="1" spans="1:11" ht="45" customHeight="1" thickBot="1">
      <c r="A1" s="58" t="s">
        <v>20</v>
      </c>
      <c r="B1" s="58"/>
      <c r="C1" s="58"/>
      <c r="D1" s="58"/>
    </row>
    <row r="2" spans="1:11" ht="15.75" customHeight="1" thickBot="1">
      <c r="A2" s="47" t="s">
        <v>14</v>
      </c>
      <c r="B2" s="48" t="s">
        <v>15</v>
      </c>
      <c r="C2" s="59" t="s">
        <v>21</v>
      </c>
      <c r="D2" s="61" t="s">
        <v>22</v>
      </c>
      <c r="G2" s="10" t="s">
        <v>24</v>
      </c>
      <c r="H2" s="21">
        <v>25</v>
      </c>
    </row>
    <row r="3" spans="1:11" ht="15.75" customHeight="1" thickBot="1">
      <c r="A3" s="47"/>
      <c r="B3" s="47"/>
      <c r="C3" s="60"/>
      <c r="D3" s="62"/>
      <c r="G3" s="10" t="s">
        <v>25</v>
      </c>
      <c r="H3" s="21">
        <v>400</v>
      </c>
    </row>
    <row r="4" spans="1:11">
      <c r="A4" s="14">
        <v>1</v>
      </c>
      <c r="B4" s="14" t="s">
        <v>26</v>
      </c>
      <c r="C4" s="14" t="str">
        <f t="shared" ref="C4:C15" si="0">CEILING(ROUNDDOWN(E53,-1),50)/10&amp;" cm"</f>
        <v>15 cm</v>
      </c>
      <c r="D4" s="14" t="str">
        <f t="shared" ref="D4:D15" si="1">IF(CEILING(ROUNDDOWN(E53,-1),50)/10+5&gt;25,CEILING(ROUNDDOWN(E53,-1),50)/10+5&amp;" cm","25 cm")</f>
        <v>25 cm</v>
      </c>
      <c r="G4" s="11"/>
      <c r="H4" s="11"/>
      <c r="I4" s="11"/>
      <c r="J4" s="11"/>
      <c r="K4" s="11"/>
    </row>
    <row r="5" spans="1:11">
      <c r="A5" s="16">
        <v>2</v>
      </c>
      <c r="B5" s="16" t="s">
        <v>27</v>
      </c>
      <c r="C5" s="16" t="str">
        <f t="shared" si="0"/>
        <v>15 cm</v>
      </c>
      <c r="D5" s="16" t="str">
        <f t="shared" si="1"/>
        <v>25 cm</v>
      </c>
      <c r="G5" s="11"/>
      <c r="H5" s="11"/>
      <c r="I5" s="11"/>
      <c r="J5" s="11"/>
      <c r="K5" s="11"/>
    </row>
    <row r="6" spans="1:11">
      <c r="A6" s="16">
        <v>3</v>
      </c>
      <c r="B6" s="16" t="s">
        <v>28</v>
      </c>
      <c r="C6" s="16" t="str">
        <f t="shared" si="0"/>
        <v>15 cm</v>
      </c>
      <c r="D6" s="16" t="str">
        <f t="shared" si="1"/>
        <v>25 cm</v>
      </c>
      <c r="G6" s="11"/>
      <c r="H6" s="11"/>
      <c r="I6" s="11"/>
      <c r="J6" s="11"/>
      <c r="K6" s="11"/>
    </row>
    <row r="7" spans="1:11">
      <c r="A7" s="16">
        <v>4</v>
      </c>
      <c r="B7" s="16" t="s">
        <v>29</v>
      </c>
      <c r="C7" s="16" t="str">
        <f t="shared" si="0"/>
        <v>20 cm</v>
      </c>
      <c r="D7" s="16" t="str">
        <f t="shared" si="1"/>
        <v>25 cm</v>
      </c>
      <c r="G7" s="11"/>
      <c r="H7" s="11"/>
      <c r="I7" s="11"/>
      <c r="J7" s="11"/>
      <c r="K7" s="11"/>
    </row>
    <row r="8" spans="1:11">
      <c r="A8" s="16">
        <v>5</v>
      </c>
      <c r="B8" s="16" t="s">
        <v>30</v>
      </c>
      <c r="C8" s="16" t="str">
        <f t="shared" si="0"/>
        <v>20 cm</v>
      </c>
      <c r="D8" s="16" t="str">
        <f t="shared" si="1"/>
        <v>25 cm</v>
      </c>
      <c r="G8" s="11"/>
      <c r="H8" s="11"/>
      <c r="I8" s="11"/>
      <c r="J8" s="11"/>
      <c r="K8" s="11"/>
    </row>
    <row r="9" spans="1:11">
      <c r="A9" s="16">
        <v>6</v>
      </c>
      <c r="B9" s="16" t="s">
        <v>31</v>
      </c>
      <c r="C9" s="16" t="str">
        <f t="shared" si="0"/>
        <v>25 cm</v>
      </c>
      <c r="D9" s="16" t="str">
        <f t="shared" si="1"/>
        <v>30 cm</v>
      </c>
      <c r="G9" s="11"/>
      <c r="H9" s="11"/>
      <c r="I9" s="11"/>
      <c r="J9" s="11"/>
      <c r="K9" s="11"/>
    </row>
    <row r="10" spans="1:11">
      <c r="A10" s="16">
        <v>7</v>
      </c>
      <c r="B10" s="16" t="s">
        <v>32</v>
      </c>
      <c r="C10" s="16" t="str">
        <f t="shared" si="0"/>
        <v>25 cm</v>
      </c>
      <c r="D10" s="16" t="str">
        <f t="shared" si="1"/>
        <v>30 cm</v>
      </c>
      <c r="G10" s="11"/>
      <c r="H10" s="11"/>
      <c r="I10" s="11"/>
      <c r="J10" s="11"/>
      <c r="K10" s="11"/>
    </row>
    <row r="11" spans="1:11">
      <c r="A11" s="16">
        <v>8</v>
      </c>
      <c r="B11" s="16" t="s">
        <v>33</v>
      </c>
      <c r="C11" s="16" t="str">
        <f t="shared" si="0"/>
        <v>30 cm</v>
      </c>
      <c r="D11" s="16" t="str">
        <f t="shared" si="1"/>
        <v>35 cm</v>
      </c>
      <c r="G11" s="11"/>
      <c r="H11" s="11"/>
      <c r="I11" s="11"/>
      <c r="J11" s="11"/>
      <c r="K11" s="11"/>
    </row>
    <row r="12" spans="1:11">
      <c r="A12" s="16">
        <v>9</v>
      </c>
      <c r="B12" s="16" t="s">
        <v>34</v>
      </c>
      <c r="C12" s="16" t="str">
        <f t="shared" si="0"/>
        <v>35 cm</v>
      </c>
      <c r="D12" s="16" t="str">
        <f t="shared" si="1"/>
        <v>40 cm</v>
      </c>
      <c r="G12" s="11"/>
      <c r="H12" s="11"/>
      <c r="I12" s="11"/>
      <c r="J12" s="11"/>
      <c r="K12" s="11"/>
    </row>
    <row r="13" spans="1:11">
      <c r="A13" s="16">
        <v>10</v>
      </c>
      <c r="B13" s="16" t="s">
        <v>35</v>
      </c>
      <c r="C13" s="16" t="str">
        <f t="shared" si="0"/>
        <v>35 cm</v>
      </c>
      <c r="D13" s="16" t="str">
        <f t="shared" si="1"/>
        <v>40 cm</v>
      </c>
      <c r="G13" s="11"/>
      <c r="H13" s="11"/>
      <c r="I13" s="11"/>
      <c r="J13" s="11"/>
      <c r="K13" s="11"/>
    </row>
    <row r="14" spans="1:11">
      <c r="A14" s="16">
        <v>11</v>
      </c>
      <c r="B14" s="16" t="s">
        <v>36</v>
      </c>
      <c r="C14" s="16" t="str">
        <f t="shared" si="0"/>
        <v>40 cm</v>
      </c>
      <c r="D14" s="16" t="str">
        <f t="shared" si="1"/>
        <v>45 cm</v>
      </c>
      <c r="G14" s="11"/>
      <c r="H14" s="11"/>
      <c r="I14" s="11"/>
      <c r="J14" s="11"/>
      <c r="K14" s="11"/>
    </row>
    <row r="15" spans="1:11" ht="15.75" thickBot="1">
      <c r="A15" s="19">
        <v>12</v>
      </c>
      <c r="B15" s="19" t="s">
        <v>37</v>
      </c>
      <c r="C15" s="19" t="str">
        <f t="shared" si="0"/>
        <v>45 cm</v>
      </c>
      <c r="D15" s="19" t="str">
        <f t="shared" si="1"/>
        <v>50 cm</v>
      </c>
      <c r="G15" s="11"/>
      <c r="H15" s="11"/>
      <c r="I15" s="11"/>
      <c r="J15" s="11"/>
      <c r="K15" s="11"/>
    </row>
    <row r="16" spans="1:11">
      <c r="G16" s="11"/>
      <c r="H16" s="11"/>
      <c r="I16" s="11"/>
      <c r="J16" s="11"/>
      <c r="K16" s="11"/>
    </row>
    <row r="17" spans="7:11">
      <c r="G17" s="11"/>
      <c r="H17" s="11"/>
      <c r="I17" s="11"/>
      <c r="J17" s="11"/>
      <c r="K17" s="11"/>
    </row>
    <row r="18" spans="7:11"/>
    <row r="19" spans="7:11"/>
    <row r="20" spans="7:11"/>
    <row r="21" spans="7:11"/>
    <row r="22" spans="7:11"/>
    <row r="23" spans="7:11"/>
    <row r="24" spans="7:11"/>
    <row r="25" spans="7:11"/>
    <row r="26" spans="7:11"/>
    <row r="27" spans="7:11"/>
    <row r="28" spans="7:11"/>
    <row r="29" spans="7:11"/>
    <row r="30" spans="7:11"/>
    <row r="31" spans="7:11"/>
    <row r="32" spans="7:11"/>
    <row r="33" spans="3:6"/>
    <row r="34" spans="3:6"/>
    <row r="35" spans="3:6"/>
    <row r="36" spans="3:6"/>
    <row r="37" spans="3:6"/>
    <row r="38" spans="3:6"/>
    <row r="39" spans="3:6"/>
    <row r="40" spans="3:6"/>
    <row r="41" spans="3:6"/>
    <row r="42" spans="3:6"/>
    <row r="43" spans="3:6"/>
    <row r="44" spans="3:6"/>
    <row r="45" spans="3:6" ht="15.75" thickBot="1"/>
    <row r="46" spans="3:6" ht="15.75">
      <c r="C46" s="11"/>
      <c r="D46" s="23" t="s">
        <v>2</v>
      </c>
      <c r="E46" s="29">
        <f>H2</f>
        <v>25</v>
      </c>
      <c r="F46" s="11"/>
    </row>
    <row r="47" spans="3:6" ht="15.75">
      <c r="D47" s="24" t="s">
        <v>3</v>
      </c>
      <c r="E47" s="30">
        <f>H3</f>
        <v>400</v>
      </c>
    </row>
    <row r="48" spans="3:6" ht="15.75">
      <c r="D48" s="26" t="s">
        <v>9</v>
      </c>
      <c r="E48" s="30">
        <v>0.7</v>
      </c>
    </row>
    <row r="49" spans="4:5" ht="15.75">
      <c r="D49" s="26" t="s">
        <v>10</v>
      </c>
      <c r="E49" s="30">
        <v>1</v>
      </c>
    </row>
    <row r="50" spans="4:5" ht="15.75">
      <c r="D50" s="26" t="s">
        <v>5</v>
      </c>
      <c r="E50" s="30">
        <v>1</v>
      </c>
    </row>
    <row r="51" spans="4:5" ht="16.5" thickBot="1">
      <c r="D51" s="25" t="s">
        <v>11</v>
      </c>
      <c r="E51" s="30">
        <v>1</v>
      </c>
    </row>
    <row r="52" spans="4:5" ht="18" thickBot="1">
      <c r="D52" s="2" t="s">
        <v>1</v>
      </c>
      <c r="E52" s="27" t="s">
        <v>8</v>
      </c>
    </row>
    <row r="53" spans="4:5">
      <c r="D53" s="4">
        <v>6</v>
      </c>
      <c r="E53" s="32">
        <f t="shared" ref="E53:E64" si="2">IF(((0.24*0.85*E$47*E$48*E$49*E$50*E$51*$D53)/(((0.65*E$46)^0.5)))&gt;=MAX(8*$D53,150),((0.24*0.85*E$47*E$48*E$49*E$50*E$51*$D53)/(((0.65*E$46)^0.5))),MAX(8*$D53,150))</f>
        <v>150</v>
      </c>
    </row>
    <row r="54" spans="4:5">
      <c r="D54" s="6">
        <v>8</v>
      </c>
      <c r="E54" s="32">
        <f t="shared" si="2"/>
        <v>150</v>
      </c>
    </row>
    <row r="55" spans="4:5">
      <c r="D55" s="6">
        <v>10</v>
      </c>
      <c r="E55" s="32">
        <f t="shared" si="2"/>
        <v>150</v>
      </c>
    </row>
    <row r="56" spans="4:5">
      <c r="D56" s="6">
        <v>12</v>
      </c>
      <c r="E56" s="32">
        <f t="shared" si="2"/>
        <v>170.03673695365407</v>
      </c>
    </row>
    <row r="57" spans="4:5">
      <c r="D57" s="6">
        <v>14</v>
      </c>
      <c r="E57" s="32">
        <f t="shared" si="2"/>
        <v>198.37619311259641</v>
      </c>
    </row>
    <row r="58" spans="4:5">
      <c r="D58" s="6">
        <v>16</v>
      </c>
      <c r="E58" s="32">
        <f t="shared" si="2"/>
        <v>226.71564927153875</v>
      </c>
    </row>
    <row r="59" spans="4:5">
      <c r="D59" s="6">
        <v>18</v>
      </c>
      <c r="E59" s="32">
        <f t="shared" si="2"/>
        <v>255.05510543048112</v>
      </c>
    </row>
    <row r="60" spans="4:5">
      <c r="D60" s="6">
        <v>20</v>
      </c>
      <c r="E60" s="32">
        <f t="shared" si="2"/>
        <v>283.39456158942346</v>
      </c>
    </row>
    <row r="61" spans="4:5">
      <c r="D61" s="6">
        <v>22</v>
      </c>
      <c r="E61" s="32">
        <f t="shared" si="2"/>
        <v>311.73401774836583</v>
      </c>
    </row>
    <row r="62" spans="4:5">
      <c r="D62" s="6">
        <v>25</v>
      </c>
      <c r="E62" s="32">
        <f t="shared" si="2"/>
        <v>354.2432019867793</v>
      </c>
    </row>
    <row r="63" spans="4:5">
      <c r="D63" s="6">
        <v>28</v>
      </c>
      <c r="E63" s="32">
        <f t="shared" si="2"/>
        <v>396.75238622519282</v>
      </c>
    </row>
    <row r="64" spans="4:5" ht="15.75" thickBot="1">
      <c r="D64" s="8">
        <v>32</v>
      </c>
      <c r="E64" s="33">
        <f t="shared" si="2"/>
        <v>453.4312985430775</v>
      </c>
    </row>
    <row r="65" spans="3:7"/>
    <row r="66" spans="3:7">
      <c r="C66" s="11"/>
      <c r="D66" s="11"/>
      <c r="E66" s="11"/>
      <c r="F66" s="11"/>
      <c r="G66" s="11"/>
    </row>
  </sheetData>
  <sheetProtection password="A39A" sheet="1" objects="1" scenarios="1"/>
  <customSheetViews>
    <customSheetView guid="{DF4F1C81-03E5-441C-9D27-3CFB72068A5C}" scale="120" showGridLines="0" hiddenRows="1" hiddenColumns="1">
      <selection activeCell="H2" sqref="H2"/>
      <pageMargins left="0.7" right="0.7" top="0.75" bottom="0.75" header="0.3" footer="0.3"/>
      <pageSetup paperSize="9" orientation="portrait" r:id="rId1"/>
    </customSheetView>
  </customSheetViews>
  <mergeCells count="5">
    <mergeCell ref="A1:D1"/>
    <mergeCell ref="A2:A3"/>
    <mergeCell ref="B2:B3"/>
    <mergeCell ref="C2:C3"/>
    <mergeCell ref="D2:D3"/>
  </mergeCells>
  <dataValidations count="1">
    <dataValidation type="decimal" allowBlank="1" showInputMessage="1" showErrorMessage="1" sqref="H2:H3">
      <formula1>1</formula1>
      <formula2>1000</formula2>
    </dataValidation>
  </dataValidation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60"/>
  <sheetViews>
    <sheetView showGridLines="0" zoomScale="120" zoomScaleNormal="120" workbookViewId="0">
      <selection activeCell="H2" sqref="H2"/>
    </sheetView>
  </sheetViews>
  <sheetFormatPr defaultColWidth="0" defaultRowHeight="15" zeroHeight="1"/>
  <cols>
    <col min="1" max="1" width="3.7109375" style="1" bestFit="1" customWidth="1"/>
    <col min="2" max="2" width="6" style="1" customWidth="1"/>
    <col min="3" max="3" width="10.7109375" style="1" bestFit="1" customWidth="1"/>
    <col min="4" max="4" width="10" style="1" bestFit="1" customWidth="1"/>
    <col min="5" max="5" width="12.5703125" style="1" bestFit="1" customWidth="1"/>
    <col min="6" max="6" width="9.140625" style="1" customWidth="1"/>
    <col min="7" max="7" width="10.7109375" style="1" bestFit="1" customWidth="1"/>
    <col min="8" max="8" width="10.7109375" style="1" customWidth="1"/>
    <col min="9" max="9" width="12.42578125" style="1" bestFit="1" customWidth="1"/>
    <col min="10" max="10" width="11.85546875" style="1" bestFit="1" customWidth="1"/>
    <col min="11" max="11" width="14.42578125" style="1" bestFit="1" customWidth="1"/>
    <col min="12" max="14" width="9.140625" style="1" customWidth="1"/>
    <col min="15" max="16384" width="9.140625" style="1" hidden="1"/>
  </cols>
  <sheetData>
    <row r="1" spans="1:13" ht="27" thickBot="1">
      <c r="A1" s="46" t="s">
        <v>23</v>
      </c>
      <c r="B1" s="46"/>
      <c r="C1" s="46"/>
      <c r="D1" s="46"/>
      <c r="E1" s="46"/>
    </row>
    <row r="2" spans="1:13" ht="16.5" thickBot="1">
      <c r="A2" s="47" t="s">
        <v>14</v>
      </c>
      <c r="B2" s="48" t="s">
        <v>15</v>
      </c>
      <c r="C2" s="49" t="s">
        <v>16</v>
      </c>
      <c r="D2" s="49"/>
      <c r="E2" s="50" t="s">
        <v>17</v>
      </c>
      <c r="G2" s="10" t="s">
        <v>24</v>
      </c>
      <c r="H2" s="21">
        <v>25</v>
      </c>
      <c r="I2" s="11"/>
      <c r="J2" s="11"/>
      <c r="K2" s="11"/>
      <c r="L2" s="11"/>
    </row>
    <row r="3" spans="1:13" ht="16.5" thickBot="1">
      <c r="A3" s="47"/>
      <c r="B3" s="47"/>
      <c r="C3" s="12" t="s">
        <v>18</v>
      </c>
      <c r="D3" s="13" t="s">
        <v>19</v>
      </c>
      <c r="E3" s="51"/>
      <c r="G3" s="10" t="s">
        <v>25</v>
      </c>
      <c r="H3" s="21">
        <v>400</v>
      </c>
      <c r="I3" s="11"/>
      <c r="J3" s="11"/>
      <c r="K3" s="11"/>
      <c r="L3" s="11"/>
    </row>
    <row r="4" spans="1:13">
      <c r="A4" s="14">
        <v>1</v>
      </c>
      <c r="B4" s="14" t="s">
        <v>26</v>
      </c>
      <c r="C4" s="15" t="str">
        <f t="shared" ref="C4:C15" si="0">CEILING(ROUNDDOWN(H46,-1),50)/10&amp;" cm"</f>
        <v>40 cm</v>
      </c>
      <c r="D4" s="5" t="str">
        <f t="shared" ref="D4:D15" si="1">CEILING(ROUNDDOWN(I46,-1),50)/10&amp;" cm"</f>
        <v>40 cm</v>
      </c>
      <c r="E4" s="14" t="str">
        <f>C4</f>
        <v>40 cm</v>
      </c>
      <c r="H4" s="11"/>
      <c r="I4" s="11"/>
      <c r="J4" s="11"/>
      <c r="K4" s="11"/>
      <c r="L4" s="11"/>
    </row>
    <row r="5" spans="1:13">
      <c r="A5" s="16">
        <v>2</v>
      </c>
      <c r="B5" s="16" t="s">
        <v>27</v>
      </c>
      <c r="C5" s="17" t="str">
        <f t="shared" si="0"/>
        <v>40 cm</v>
      </c>
      <c r="D5" s="7" t="str">
        <f t="shared" si="1"/>
        <v>55 cm</v>
      </c>
      <c r="E5" s="16" t="str">
        <f t="shared" ref="E5:E15" si="2">C5</f>
        <v>40 cm</v>
      </c>
      <c r="H5" s="11"/>
      <c r="I5" s="11"/>
      <c r="J5" s="11"/>
      <c r="K5" s="11"/>
      <c r="L5" s="11"/>
    </row>
    <row r="6" spans="1:13">
      <c r="A6" s="16">
        <v>3</v>
      </c>
      <c r="B6" s="16" t="s">
        <v>28</v>
      </c>
      <c r="C6" s="17" t="str">
        <f t="shared" si="0"/>
        <v>50 cm</v>
      </c>
      <c r="D6" s="7" t="str">
        <f t="shared" si="1"/>
        <v>65 cm</v>
      </c>
      <c r="E6" s="16" t="str">
        <f t="shared" si="2"/>
        <v>50 cm</v>
      </c>
      <c r="H6" s="11"/>
      <c r="I6" s="11"/>
      <c r="J6" s="11"/>
      <c r="K6" s="11"/>
      <c r="L6" s="11"/>
    </row>
    <row r="7" spans="1:13">
      <c r="A7" s="16">
        <v>4</v>
      </c>
      <c r="B7" s="16" t="s">
        <v>29</v>
      </c>
      <c r="C7" s="17" t="str">
        <f t="shared" si="0"/>
        <v>60 cm</v>
      </c>
      <c r="D7" s="7" t="str">
        <f t="shared" si="1"/>
        <v>80 cm</v>
      </c>
      <c r="E7" s="16" t="str">
        <f t="shared" si="2"/>
        <v>60 cm</v>
      </c>
      <c r="H7" s="11"/>
      <c r="I7" s="11"/>
      <c r="J7" s="11"/>
      <c r="K7" s="11"/>
      <c r="L7" s="11"/>
      <c r="M7" s="18"/>
    </row>
    <row r="8" spans="1:13">
      <c r="A8" s="16">
        <v>5</v>
      </c>
      <c r="B8" s="16" t="s">
        <v>30</v>
      </c>
      <c r="C8" s="17" t="str">
        <f t="shared" si="0"/>
        <v>70 cm</v>
      </c>
      <c r="D8" s="7" t="str">
        <f t="shared" si="1"/>
        <v>95 cm</v>
      </c>
      <c r="E8" s="16" t="str">
        <f t="shared" si="2"/>
        <v>70 cm</v>
      </c>
      <c r="H8" s="11"/>
      <c r="I8" s="11"/>
      <c r="J8" s="11"/>
      <c r="K8" s="11"/>
      <c r="L8" s="11"/>
    </row>
    <row r="9" spans="1:13">
      <c r="A9" s="16">
        <v>6</v>
      </c>
      <c r="B9" s="16" t="s">
        <v>31</v>
      </c>
      <c r="C9" s="17" t="str">
        <f t="shared" si="0"/>
        <v>80 cm</v>
      </c>
      <c r="D9" s="7" t="str">
        <f t="shared" si="1"/>
        <v>105 cm</v>
      </c>
      <c r="E9" s="16" t="str">
        <f t="shared" si="2"/>
        <v>80 cm</v>
      </c>
      <c r="H9" s="11"/>
      <c r="I9" s="11"/>
      <c r="J9" s="11"/>
      <c r="K9" s="11"/>
      <c r="L9" s="11"/>
    </row>
    <row r="10" spans="1:13">
      <c r="A10" s="16">
        <v>7</v>
      </c>
      <c r="B10" s="16" t="s">
        <v>32</v>
      </c>
      <c r="C10" s="17" t="str">
        <f t="shared" si="0"/>
        <v>90 cm</v>
      </c>
      <c r="D10" s="7" t="str">
        <f t="shared" si="1"/>
        <v>120 cm</v>
      </c>
      <c r="E10" s="16" t="str">
        <f t="shared" si="2"/>
        <v>90 cm</v>
      </c>
      <c r="H10" s="11"/>
      <c r="I10" s="11"/>
      <c r="J10" s="11"/>
      <c r="K10" s="11"/>
      <c r="L10" s="11"/>
    </row>
    <row r="11" spans="1:13">
      <c r="A11" s="16">
        <v>8</v>
      </c>
      <c r="B11" s="16" t="s">
        <v>33</v>
      </c>
      <c r="C11" s="17" t="str">
        <f t="shared" si="0"/>
        <v>100 cm</v>
      </c>
      <c r="D11" s="7" t="str">
        <f t="shared" si="1"/>
        <v>130 cm</v>
      </c>
      <c r="E11" s="16" t="str">
        <f t="shared" si="2"/>
        <v>100 cm</v>
      </c>
      <c r="H11" s="11"/>
      <c r="I11" s="11"/>
      <c r="J11" s="11"/>
      <c r="K11" s="11"/>
      <c r="L11" s="11"/>
    </row>
    <row r="12" spans="1:13">
      <c r="A12" s="16">
        <v>9</v>
      </c>
      <c r="B12" s="16" t="s">
        <v>34</v>
      </c>
      <c r="C12" s="17" t="str">
        <f t="shared" si="0"/>
        <v>140 cm</v>
      </c>
      <c r="D12" s="7" t="str">
        <f t="shared" si="1"/>
        <v>180 cm</v>
      </c>
      <c r="E12" s="16" t="str">
        <f t="shared" si="2"/>
        <v>140 cm</v>
      </c>
      <c r="H12" s="11"/>
      <c r="I12" s="11"/>
      <c r="J12" s="11"/>
      <c r="K12" s="11"/>
      <c r="L12" s="11"/>
    </row>
    <row r="13" spans="1:13">
      <c r="A13" s="16">
        <v>10</v>
      </c>
      <c r="B13" s="16" t="s">
        <v>35</v>
      </c>
      <c r="C13" s="17" t="str">
        <f t="shared" si="0"/>
        <v>160 cm</v>
      </c>
      <c r="D13" s="7" t="str">
        <f t="shared" si="1"/>
        <v>205 cm</v>
      </c>
      <c r="E13" s="16" t="str">
        <f t="shared" si="2"/>
        <v>160 cm</v>
      </c>
      <c r="H13" s="11"/>
      <c r="I13" s="11"/>
      <c r="J13" s="11"/>
      <c r="K13" s="11"/>
      <c r="L13" s="11"/>
    </row>
    <row r="14" spans="1:13">
      <c r="A14" s="16">
        <v>11</v>
      </c>
      <c r="B14" s="16" t="s">
        <v>36</v>
      </c>
      <c r="C14" s="17" t="str">
        <f t="shared" si="0"/>
        <v>180 cm</v>
      </c>
      <c r="D14" s="7" t="str">
        <f t="shared" si="1"/>
        <v>230 cm</v>
      </c>
      <c r="E14" s="16" t="str">
        <f t="shared" si="2"/>
        <v>180 cm</v>
      </c>
      <c r="H14" s="11"/>
      <c r="I14" s="11"/>
      <c r="J14" s="11"/>
      <c r="K14" s="11"/>
      <c r="L14" s="11"/>
    </row>
    <row r="15" spans="1:13" ht="15.75" thickBot="1">
      <c r="A15" s="19">
        <v>12</v>
      </c>
      <c r="B15" s="19" t="s">
        <v>37</v>
      </c>
      <c r="C15" s="20" t="str">
        <f t="shared" si="0"/>
        <v>205 cm</v>
      </c>
      <c r="D15" s="9" t="str">
        <f t="shared" si="1"/>
        <v>265 cm</v>
      </c>
      <c r="E15" s="19" t="str">
        <f t="shared" si="2"/>
        <v>205 cm</v>
      </c>
      <c r="H15" s="11"/>
      <c r="I15" s="11"/>
      <c r="J15" s="11"/>
      <c r="K15" s="11"/>
      <c r="L15" s="11"/>
    </row>
    <row r="16" spans="1:13">
      <c r="H16" s="11"/>
      <c r="I16" s="11"/>
      <c r="J16" s="11"/>
      <c r="K16" s="11"/>
      <c r="L16" s="11"/>
    </row>
    <row r="17" spans="8:12">
      <c r="H17" s="11"/>
      <c r="I17" s="11"/>
      <c r="J17" s="11"/>
      <c r="K17" s="11"/>
      <c r="L17" s="11"/>
    </row>
    <row r="18" spans="8:12">
      <c r="H18" s="11"/>
      <c r="I18" s="11"/>
      <c r="J18" s="11"/>
      <c r="K18" s="11"/>
      <c r="L18" s="11"/>
    </row>
    <row r="19" spans="8:12"/>
    <row r="20" spans="8:12"/>
    <row r="21" spans="8:12"/>
    <row r="22" spans="8:12"/>
    <row r="23" spans="8:12"/>
    <row r="24" spans="8:12"/>
    <row r="25" spans="8:12"/>
    <row r="26" spans="8:12"/>
    <row r="27" spans="8:12"/>
    <row r="28" spans="8:12"/>
    <row r="29" spans="8:12"/>
    <row r="30" spans="8:12"/>
    <row r="31" spans="8:12"/>
    <row r="32" spans="8:12"/>
    <row r="33" spans="6:9"/>
    <row r="34" spans="6:9"/>
    <row r="35" spans="6:9"/>
    <row r="36" spans="6:9"/>
    <row r="37" spans="6:9"/>
    <row r="38" spans="6:9" ht="15.75" thickBot="1"/>
    <row r="39" spans="6:9" ht="15.75">
      <c r="F39" s="52" t="s">
        <v>2</v>
      </c>
      <c r="G39" s="53"/>
      <c r="H39" s="34">
        <f>H2</f>
        <v>25</v>
      </c>
      <c r="I39" s="34">
        <f>H2</f>
        <v>25</v>
      </c>
    </row>
    <row r="40" spans="6:9" ht="15.75">
      <c r="F40" s="54" t="s">
        <v>3</v>
      </c>
      <c r="G40" s="55"/>
      <c r="H40" s="35">
        <f>H3</f>
        <v>400</v>
      </c>
      <c r="I40" s="35">
        <f>H3</f>
        <v>400</v>
      </c>
    </row>
    <row r="41" spans="6:9" ht="15.75">
      <c r="F41" s="56" t="s">
        <v>4</v>
      </c>
      <c r="G41" s="57"/>
      <c r="H41" s="36">
        <v>1</v>
      </c>
      <c r="I41" s="30">
        <v>1.3</v>
      </c>
    </row>
    <row r="42" spans="6:9" ht="15.75">
      <c r="F42" s="56" t="s">
        <v>5</v>
      </c>
      <c r="G42" s="57"/>
      <c r="H42" s="36">
        <v>1</v>
      </c>
      <c r="I42" s="30">
        <v>1</v>
      </c>
    </row>
    <row r="43" spans="6:9" ht="15.75">
      <c r="F43" s="54" t="s">
        <v>11</v>
      </c>
      <c r="G43" s="55"/>
      <c r="H43" s="36">
        <v>1</v>
      </c>
      <c r="I43" s="30">
        <v>1</v>
      </c>
    </row>
    <row r="44" spans="6:9" ht="16.5" thickBot="1">
      <c r="F44" s="44" t="s">
        <v>0</v>
      </c>
      <c r="G44" s="45"/>
      <c r="H44" s="37">
        <v>1.5</v>
      </c>
      <c r="I44" s="31">
        <v>1.5</v>
      </c>
    </row>
    <row r="45" spans="6:9" ht="18" thickBot="1">
      <c r="F45" s="2" t="s">
        <v>1</v>
      </c>
      <c r="G45" s="3" t="s">
        <v>6</v>
      </c>
      <c r="H45" s="38" t="s">
        <v>12</v>
      </c>
      <c r="I45" s="39" t="s">
        <v>12</v>
      </c>
    </row>
    <row r="46" spans="6:9">
      <c r="F46" s="4">
        <v>6</v>
      </c>
      <c r="G46" s="5">
        <f>IF(F46&lt;=20,0.8,1)</f>
        <v>0.8</v>
      </c>
      <c r="H46" s="40">
        <f t="shared" ref="H46:I57" si="3">IF((0.86*0.85*H$40*H$41*H$42*H$43*$G46*$F46)/(((0.65*H$39)^0.5)*H$44)&lt;300,300,(0.86*0.85*H$40*H$41*H$42*H$43*$G46*$F46)/(((0.65*H$39)^0.5)*H$44))*1.3</f>
        <v>390</v>
      </c>
      <c r="I46" s="41">
        <f t="shared" si="3"/>
        <v>392.27205315625537</v>
      </c>
    </row>
    <row r="47" spans="6:9">
      <c r="F47" s="6">
        <v>8</v>
      </c>
      <c r="G47" s="7">
        <f t="shared" ref="G47:G57" si="4">IF(F47&lt;=20,0.8,1)</f>
        <v>0.8</v>
      </c>
      <c r="H47" s="40">
        <f t="shared" si="3"/>
        <v>402.33031092949267</v>
      </c>
      <c r="I47" s="41">
        <f t="shared" si="3"/>
        <v>523.02940420834045</v>
      </c>
    </row>
    <row r="48" spans="6:9">
      <c r="F48" s="6">
        <v>10</v>
      </c>
      <c r="G48" s="7">
        <f t="shared" si="4"/>
        <v>0.8</v>
      </c>
      <c r="H48" s="40">
        <f t="shared" si="3"/>
        <v>502.91288866186579</v>
      </c>
      <c r="I48" s="41">
        <f t="shared" si="3"/>
        <v>653.78675526042559</v>
      </c>
    </row>
    <row r="49" spans="6:9">
      <c r="F49" s="6">
        <v>12</v>
      </c>
      <c r="G49" s="7">
        <f t="shared" si="4"/>
        <v>0.8</v>
      </c>
      <c r="H49" s="40">
        <f t="shared" si="3"/>
        <v>603.49546639423897</v>
      </c>
      <c r="I49" s="41">
        <f t="shared" si="3"/>
        <v>784.54410631251073</v>
      </c>
    </row>
    <row r="50" spans="6:9">
      <c r="F50" s="6">
        <v>14</v>
      </c>
      <c r="G50" s="7">
        <f t="shared" si="4"/>
        <v>0.8</v>
      </c>
      <c r="H50" s="40">
        <f t="shared" si="3"/>
        <v>704.0780441266121</v>
      </c>
      <c r="I50" s="41">
        <f t="shared" si="3"/>
        <v>915.30145736459588</v>
      </c>
    </row>
    <row r="51" spans="6:9">
      <c r="F51" s="6">
        <v>16</v>
      </c>
      <c r="G51" s="7">
        <f t="shared" si="4"/>
        <v>0.8</v>
      </c>
      <c r="H51" s="40">
        <f t="shared" si="3"/>
        <v>804.66062185898534</v>
      </c>
      <c r="I51" s="41">
        <f t="shared" si="3"/>
        <v>1046.0588084166809</v>
      </c>
    </row>
    <row r="52" spans="6:9">
      <c r="F52" s="6">
        <v>18</v>
      </c>
      <c r="G52" s="7">
        <f t="shared" si="4"/>
        <v>0.8</v>
      </c>
      <c r="H52" s="40">
        <f t="shared" si="3"/>
        <v>905.24319959135835</v>
      </c>
      <c r="I52" s="41">
        <f t="shared" si="3"/>
        <v>1176.816159468766</v>
      </c>
    </row>
    <row r="53" spans="6:9">
      <c r="F53" s="6">
        <v>20</v>
      </c>
      <c r="G53" s="7">
        <f t="shared" si="4"/>
        <v>0.8</v>
      </c>
      <c r="H53" s="40">
        <f t="shared" si="3"/>
        <v>1005.8257773237316</v>
      </c>
      <c r="I53" s="41">
        <f t="shared" si="3"/>
        <v>1307.5735105208512</v>
      </c>
    </row>
    <row r="54" spans="6:9">
      <c r="F54" s="6">
        <v>22</v>
      </c>
      <c r="G54" s="7">
        <f t="shared" si="4"/>
        <v>1</v>
      </c>
      <c r="H54" s="40">
        <f t="shared" si="3"/>
        <v>1383.0104438201308</v>
      </c>
      <c r="I54" s="41">
        <f t="shared" si="3"/>
        <v>1797.9135769661702</v>
      </c>
    </row>
    <row r="55" spans="6:9">
      <c r="F55" s="6">
        <v>25</v>
      </c>
      <c r="G55" s="7">
        <f t="shared" si="4"/>
        <v>1</v>
      </c>
      <c r="H55" s="40">
        <f t="shared" si="3"/>
        <v>1571.6027770683306</v>
      </c>
      <c r="I55" s="41">
        <f t="shared" si="3"/>
        <v>2043.0836101888299</v>
      </c>
    </row>
    <row r="56" spans="6:9">
      <c r="F56" s="6">
        <v>28</v>
      </c>
      <c r="G56" s="7">
        <f t="shared" si="4"/>
        <v>1</v>
      </c>
      <c r="H56" s="40">
        <f t="shared" si="3"/>
        <v>1760.1951103165302</v>
      </c>
      <c r="I56" s="41">
        <f t="shared" si="3"/>
        <v>2288.2536434114895</v>
      </c>
    </row>
    <row r="57" spans="6:9" ht="15.75" thickBot="1">
      <c r="F57" s="8">
        <v>32</v>
      </c>
      <c r="G57" s="9">
        <f t="shared" si="4"/>
        <v>1</v>
      </c>
      <c r="H57" s="42">
        <f t="shared" si="3"/>
        <v>2011.6515546474632</v>
      </c>
      <c r="I57" s="43">
        <f t="shared" si="3"/>
        <v>2615.1470210417024</v>
      </c>
    </row>
    <row r="58" spans="6:9"/>
    <row r="59" spans="6:9"/>
    <row r="60" spans="6:9"/>
  </sheetData>
  <sheetProtection password="F910" sheet="1" objects="1" scenarios="1"/>
  <customSheetViews>
    <customSheetView guid="{DF4F1C81-03E5-441C-9D27-3CFB72068A5C}" scale="120" showGridLines="0" hiddenRows="1" hiddenColumns="1">
      <selection activeCell="H2" sqref="H2"/>
      <pageMargins left="0.7" right="0.7" top="0.75" bottom="0.75" header="0.3" footer="0.3"/>
      <pageSetup paperSize="9" orientation="portrait" r:id="rId1"/>
    </customSheetView>
  </customSheetViews>
  <mergeCells count="11">
    <mergeCell ref="A1:E1"/>
    <mergeCell ref="A2:A3"/>
    <mergeCell ref="B2:B3"/>
    <mergeCell ref="C2:D2"/>
    <mergeCell ref="E2:E3"/>
    <mergeCell ref="F44:G44"/>
    <mergeCell ref="F39:G39"/>
    <mergeCell ref="F40:G40"/>
    <mergeCell ref="F41:G41"/>
    <mergeCell ref="F42:G42"/>
    <mergeCell ref="F43:G43"/>
  </mergeCells>
  <dataValidations count="1">
    <dataValidation type="decimal" allowBlank="1" showInputMessage="1" showErrorMessage="1" sqref="H2:H3">
      <formula1>1</formula1>
      <formula2>1000</formula2>
    </dataValidation>
  </dataValidations>
  <pageMargins left="0.7" right="0.7" top="0.75" bottom="0.75" header="0.3" footer="0.3"/>
  <pageSetup paperSize="9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"/>
  <sheetViews>
    <sheetView showGridLines="0" zoomScale="120" zoomScaleNormal="120" workbookViewId="0">
      <selection activeCell="F2" sqref="F2"/>
    </sheetView>
  </sheetViews>
  <sheetFormatPr defaultColWidth="0" defaultRowHeight="20.100000000000001" customHeight="1" zeroHeight="1"/>
  <cols>
    <col min="1" max="1" width="3.7109375" style="1" bestFit="1" customWidth="1"/>
    <col min="2" max="2" width="6" style="1" customWidth="1"/>
    <col min="3" max="3" width="10.7109375" style="1" bestFit="1" customWidth="1"/>
    <col min="4" max="4" width="9.140625" style="1" customWidth="1"/>
    <col min="5" max="5" width="10.7109375" style="1" bestFit="1" customWidth="1"/>
    <col min="6" max="6" width="10.7109375" style="1" customWidth="1"/>
    <col min="7" max="7" width="12.42578125" style="1" bestFit="1" customWidth="1"/>
    <col min="8" max="8" width="11.85546875" style="1" bestFit="1" customWidth="1"/>
    <col min="9" max="9" width="14.42578125" style="1" bestFit="1" customWidth="1"/>
    <col min="10" max="12" width="9.140625" style="1" customWidth="1"/>
    <col min="13" max="14" width="0" style="1" hidden="1" customWidth="1"/>
    <col min="15" max="16384" width="9.140625" style="1" hidden="1"/>
  </cols>
  <sheetData>
    <row r="1" spans="1:11" ht="45" customHeight="1" thickBot="1">
      <c r="A1" s="63" t="s">
        <v>40</v>
      </c>
      <c r="B1" s="63"/>
      <c r="C1" s="63"/>
      <c r="D1" s="22"/>
      <c r="E1" s="22"/>
      <c r="F1" s="22"/>
    </row>
    <row r="2" spans="1:11" ht="16.5" thickBot="1">
      <c r="A2" s="47" t="s">
        <v>14</v>
      </c>
      <c r="B2" s="48" t="s">
        <v>15</v>
      </c>
      <c r="C2" s="50" t="s">
        <v>39</v>
      </c>
      <c r="E2" s="10" t="s">
        <v>24</v>
      </c>
      <c r="F2" s="21">
        <v>25</v>
      </c>
      <c r="G2" s="11"/>
      <c r="H2" s="11"/>
      <c r="I2" s="11"/>
      <c r="J2" s="11"/>
    </row>
    <row r="3" spans="1:11" ht="16.5" thickBot="1">
      <c r="A3" s="47"/>
      <c r="B3" s="47"/>
      <c r="C3" s="51"/>
      <c r="E3" s="10" t="s">
        <v>25</v>
      </c>
      <c r="F3" s="21">
        <v>400</v>
      </c>
      <c r="G3" s="11"/>
      <c r="H3" s="11"/>
      <c r="I3" s="11"/>
      <c r="J3" s="11"/>
    </row>
    <row r="4" spans="1:11" ht="15">
      <c r="A4" s="14">
        <v>1</v>
      </c>
      <c r="B4" s="14" t="s">
        <v>26</v>
      </c>
      <c r="C4" s="14" t="str">
        <f t="shared" ref="C4:C15" si="0">CEILING(ROUNDDOWN(F37,-1),50)/10&amp;" cm"</f>
        <v>20 cm</v>
      </c>
      <c r="F4" s="11"/>
      <c r="G4" s="11"/>
      <c r="H4" s="11"/>
      <c r="I4" s="11"/>
      <c r="J4" s="11"/>
    </row>
    <row r="5" spans="1:11" ht="15">
      <c r="A5" s="16">
        <v>2</v>
      </c>
      <c r="B5" s="16" t="s">
        <v>27</v>
      </c>
      <c r="C5" s="16" t="str">
        <f t="shared" si="0"/>
        <v>20 cm</v>
      </c>
      <c r="F5" s="11"/>
      <c r="G5" s="11"/>
      <c r="H5" s="11"/>
      <c r="I5" s="11"/>
      <c r="J5" s="11"/>
    </row>
    <row r="6" spans="1:11" ht="15">
      <c r="A6" s="16">
        <v>3</v>
      </c>
      <c r="B6" s="16" t="s">
        <v>28</v>
      </c>
      <c r="C6" s="16" t="str">
        <f t="shared" si="0"/>
        <v>20 cm</v>
      </c>
      <c r="F6" s="11"/>
      <c r="G6" s="11"/>
      <c r="H6" s="11"/>
      <c r="I6" s="11"/>
      <c r="J6" s="11"/>
    </row>
    <row r="7" spans="1:11" ht="15">
      <c r="A7" s="16">
        <v>4</v>
      </c>
      <c r="B7" s="16" t="s">
        <v>29</v>
      </c>
      <c r="C7" s="16" t="str">
        <f t="shared" si="0"/>
        <v>25 cm</v>
      </c>
      <c r="F7" s="11"/>
      <c r="G7" s="11"/>
      <c r="H7" s="11"/>
      <c r="I7" s="11"/>
      <c r="J7" s="11"/>
      <c r="K7" s="18"/>
    </row>
    <row r="8" spans="1:11" ht="15">
      <c r="A8" s="16">
        <v>5</v>
      </c>
      <c r="B8" s="16" t="s">
        <v>30</v>
      </c>
      <c r="C8" s="16" t="str">
        <f t="shared" si="0"/>
        <v>30 cm</v>
      </c>
      <c r="F8" s="11"/>
      <c r="G8" s="11"/>
      <c r="H8" s="11"/>
      <c r="I8" s="11"/>
      <c r="J8" s="11"/>
    </row>
    <row r="9" spans="1:11" ht="15">
      <c r="A9" s="16">
        <v>6</v>
      </c>
      <c r="B9" s="16" t="s">
        <v>31</v>
      </c>
      <c r="C9" s="16" t="str">
        <f t="shared" si="0"/>
        <v>35 cm</v>
      </c>
      <c r="F9" s="11"/>
      <c r="G9" s="11"/>
      <c r="H9" s="11"/>
      <c r="I9" s="11"/>
      <c r="J9" s="11"/>
    </row>
    <row r="10" spans="1:11" ht="15">
      <c r="A10" s="16">
        <v>7</v>
      </c>
      <c r="B10" s="16" t="s">
        <v>32</v>
      </c>
      <c r="C10" s="16" t="str">
        <f t="shared" si="0"/>
        <v>40 cm</v>
      </c>
      <c r="F10" s="11"/>
      <c r="G10" s="11"/>
      <c r="H10" s="11"/>
      <c r="I10" s="11"/>
      <c r="J10" s="11"/>
    </row>
    <row r="11" spans="1:11" ht="15">
      <c r="A11" s="16">
        <v>8</v>
      </c>
      <c r="B11" s="16" t="s">
        <v>33</v>
      </c>
      <c r="C11" s="16" t="str">
        <f t="shared" si="0"/>
        <v>40 cm</v>
      </c>
      <c r="F11" s="11"/>
      <c r="G11" s="11"/>
      <c r="H11" s="11"/>
      <c r="I11" s="11"/>
      <c r="J11" s="11"/>
    </row>
    <row r="12" spans="1:11" ht="15">
      <c r="A12" s="16">
        <v>9</v>
      </c>
      <c r="B12" s="16" t="s">
        <v>34</v>
      </c>
      <c r="C12" s="16" t="str">
        <f t="shared" si="0"/>
        <v>45 cm</v>
      </c>
      <c r="F12" s="11"/>
      <c r="G12" s="11"/>
      <c r="H12" s="11"/>
      <c r="I12" s="11"/>
      <c r="J12" s="11"/>
    </row>
    <row r="13" spans="1:11" ht="15">
      <c r="A13" s="16">
        <v>10</v>
      </c>
      <c r="B13" s="16" t="s">
        <v>35</v>
      </c>
      <c r="C13" s="16" t="str">
        <f t="shared" si="0"/>
        <v>50 cm</v>
      </c>
      <c r="F13" s="11"/>
      <c r="G13" s="11"/>
      <c r="H13" s="11"/>
      <c r="I13" s="11"/>
      <c r="J13" s="11"/>
    </row>
    <row r="14" spans="1:11" ht="15">
      <c r="A14" s="16">
        <v>11</v>
      </c>
      <c r="B14" s="16" t="s">
        <v>36</v>
      </c>
      <c r="C14" s="16" t="str">
        <f t="shared" si="0"/>
        <v>60 cm</v>
      </c>
      <c r="F14" s="11"/>
      <c r="G14" s="11"/>
      <c r="H14" s="11"/>
      <c r="I14" s="11"/>
      <c r="J14" s="11"/>
    </row>
    <row r="15" spans="1:11" ht="15.75" thickBot="1">
      <c r="A15" s="19">
        <v>12</v>
      </c>
      <c r="B15" s="19" t="s">
        <v>37</v>
      </c>
      <c r="C15" s="19" t="str">
        <f t="shared" si="0"/>
        <v>65 cm</v>
      </c>
      <c r="F15" s="11"/>
      <c r="G15" s="11"/>
      <c r="H15" s="11"/>
      <c r="I15" s="11"/>
      <c r="J15" s="11"/>
    </row>
    <row r="16" spans="1:11" ht="15">
      <c r="F16" s="11"/>
      <c r="G16" s="11"/>
      <c r="H16" s="11"/>
      <c r="I16" s="11"/>
      <c r="J16" s="11"/>
    </row>
    <row r="17" spans="6:10" ht="20.100000000000001" customHeight="1">
      <c r="F17" s="11"/>
      <c r="G17" s="11"/>
      <c r="H17" s="11"/>
      <c r="I17" s="11"/>
      <c r="J17" s="11"/>
    </row>
    <row r="18" spans="6:10" ht="20.100000000000001" customHeight="1">
      <c r="F18" s="11"/>
      <c r="G18" s="11"/>
      <c r="H18" s="11"/>
      <c r="I18" s="11"/>
      <c r="J18" s="11"/>
    </row>
    <row r="19" spans="6:10" ht="20.100000000000001" customHeight="1"/>
    <row r="20" spans="6:10" ht="20.100000000000001" customHeight="1"/>
    <row r="21" spans="6:10" ht="20.100000000000001" customHeight="1"/>
    <row r="22" spans="6:10" ht="20.100000000000001" customHeight="1"/>
    <row r="23" spans="6:10" ht="20.100000000000001" customHeight="1"/>
    <row r="24" spans="6:10" ht="20.100000000000001" customHeight="1"/>
    <row r="25" spans="6:10" ht="20.100000000000001" customHeight="1"/>
    <row r="26" spans="6:10" ht="20.100000000000001" customHeight="1"/>
    <row r="27" spans="6:10" ht="20.100000000000001" customHeight="1"/>
    <row r="28" spans="6:10" ht="20.100000000000001" customHeight="1"/>
    <row r="29" spans="6:10" ht="20.100000000000001" customHeight="1"/>
    <row r="30" spans="6:10" ht="20.100000000000001" customHeight="1"/>
    <row r="31" spans="6:10" ht="20.100000000000001" customHeight="1"/>
    <row r="32" spans="6:10" ht="20.100000000000001" customHeight="1"/>
    <row r="33" spans="5:6" ht="20.100000000000001" customHeight="1" thickBot="1"/>
    <row r="34" spans="5:6" ht="20.100000000000001" customHeight="1">
      <c r="E34" s="23" t="s">
        <v>2</v>
      </c>
      <c r="F34" s="29">
        <f t="shared" ref="F34:F35" si="1">F2</f>
        <v>25</v>
      </c>
    </row>
    <row r="35" spans="5:6" ht="20.100000000000001" customHeight="1" thickBot="1">
      <c r="E35" s="24" t="s">
        <v>3</v>
      </c>
      <c r="F35" s="30">
        <f t="shared" si="1"/>
        <v>400</v>
      </c>
    </row>
    <row r="36" spans="5:6" ht="20.100000000000001" customHeight="1" thickBot="1">
      <c r="E36" s="2" t="s">
        <v>1</v>
      </c>
      <c r="F36" s="31" t="s">
        <v>38</v>
      </c>
    </row>
    <row r="37" spans="5:6" ht="20.100000000000001" customHeight="1">
      <c r="E37" s="28">
        <v>6</v>
      </c>
      <c r="F37" s="32">
        <f t="shared" ref="F37:F48" si="2">MAX((0.24*0.85*F$35*$E37)/((0.65*F$34)^0.5),(0.05*0.85*F$35*$E37),200)</f>
        <v>200</v>
      </c>
    </row>
    <row r="38" spans="5:6" ht="20.100000000000001" customHeight="1">
      <c r="E38" s="6">
        <v>8</v>
      </c>
      <c r="F38" s="32">
        <f t="shared" si="2"/>
        <v>200</v>
      </c>
    </row>
    <row r="39" spans="5:6" ht="20.100000000000001" customHeight="1">
      <c r="E39" s="6">
        <v>10</v>
      </c>
      <c r="F39" s="32">
        <f t="shared" si="2"/>
        <v>202.42468684958823</v>
      </c>
    </row>
    <row r="40" spans="5:6" ht="20.100000000000001" customHeight="1">
      <c r="E40" s="6">
        <v>12</v>
      </c>
      <c r="F40" s="32">
        <f t="shared" si="2"/>
        <v>242.90962421950584</v>
      </c>
    </row>
    <row r="41" spans="5:6" ht="20.100000000000001" customHeight="1">
      <c r="E41" s="6">
        <v>14</v>
      </c>
      <c r="F41" s="32">
        <f t="shared" si="2"/>
        <v>283.39456158942346</v>
      </c>
    </row>
    <row r="42" spans="5:6" ht="20.100000000000001" customHeight="1">
      <c r="E42" s="6">
        <v>16</v>
      </c>
      <c r="F42" s="32">
        <f t="shared" si="2"/>
        <v>323.87949895934111</v>
      </c>
    </row>
    <row r="43" spans="5:6" ht="20.100000000000001" customHeight="1">
      <c r="E43" s="6">
        <v>18</v>
      </c>
      <c r="F43" s="32">
        <f t="shared" si="2"/>
        <v>364.36443632925875</v>
      </c>
    </row>
    <row r="44" spans="5:6" ht="20.100000000000001" customHeight="1">
      <c r="E44" s="6">
        <v>20</v>
      </c>
      <c r="F44" s="32">
        <f t="shared" si="2"/>
        <v>404.84937369917645</v>
      </c>
    </row>
    <row r="45" spans="5:6" ht="20.100000000000001" customHeight="1">
      <c r="E45" s="6">
        <v>22</v>
      </c>
      <c r="F45" s="32">
        <f t="shared" si="2"/>
        <v>445.33431106909404</v>
      </c>
    </row>
    <row r="46" spans="5:6" ht="20.100000000000001" customHeight="1">
      <c r="E46" s="6">
        <v>25</v>
      </c>
      <c r="F46" s="32">
        <f t="shared" si="2"/>
        <v>506.06171712397048</v>
      </c>
    </row>
    <row r="47" spans="5:6" ht="20.100000000000001" customHeight="1">
      <c r="E47" s="6">
        <v>28</v>
      </c>
      <c r="F47" s="32">
        <f t="shared" si="2"/>
        <v>566.78912317884692</v>
      </c>
    </row>
    <row r="48" spans="5:6" ht="20.100000000000001" customHeight="1" thickBot="1">
      <c r="E48" s="8">
        <v>32</v>
      </c>
      <c r="F48" s="33">
        <f t="shared" si="2"/>
        <v>647.75899791868221</v>
      </c>
    </row>
    <row r="49" ht="20.100000000000001" customHeight="1"/>
    <row r="50" ht="20.100000000000001" customHeight="1"/>
  </sheetData>
  <sheetProtection password="BD87" sheet="1" objects="1" scenarios="1"/>
  <customSheetViews>
    <customSheetView guid="{DF4F1C81-03E5-441C-9D27-3CFB72068A5C}" scale="120" showGridLines="0" hiddenRows="1" hiddenColumns="1">
      <selection activeCell="F2" sqref="F2"/>
      <pageMargins left="0.7" right="0.7" top="0.75" bottom="0.75" header="0.3" footer="0.3"/>
      <pageSetup paperSize="9" orientation="portrait" r:id="rId1"/>
    </customSheetView>
  </customSheetViews>
  <mergeCells count="4">
    <mergeCell ref="A1:C1"/>
    <mergeCell ref="A2:A3"/>
    <mergeCell ref="B2:B3"/>
    <mergeCell ref="C2:C3"/>
  </mergeCells>
  <dataValidations count="1">
    <dataValidation type="decimal" allowBlank="1" showInputMessage="1" showErrorMessage="1" sqref="F2:F3">
      <formula1>1</formula1>
      <formula2>1000</formula2>
    </dataValidation>
  </dataValidation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Ld</vt:lpstr>
      <vt:lpstr>Ldh</vt:lpstr>
      <vt:lpstr>OverLap</vt:lpstr>
      <vt:lpstr>Ldc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2016-11-06T09:31:47Z</dcterms:created>
  <dcterms:modified xsi:type="dcterms:W3CDTF">2019-05-27T11:10:12Z</dcterms:modified>
</cp:coreProperties>
</file>